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<sst xmlns="http://schemas.openxmlformats.org/spreadsheetml/2006/main" count="489" uniqueCount="426">
  <si>
    <t>ISC</t>
  </si>
  <si>
    <t>GRET</t>
  </si>
  <si>
    <t>CEDAC</t>
  </si>
  <si>
    <t>Try Thuon</t>
  </si>
  <si>
    <t>AFD</t>
  </si>
  <si>
    <t>ADB</t>
  </si>
  <si>
    <t>Ausaid / CAVAC</t>
  </si>
  <si>
    <t>Antoine Deligne</t>
  </si>
  <si>
    <t>Kim Sophanna</t>
  </si>
  <si>
    <t>Jean-Marie Brun</t>
  </si>
  <si>
    <t>Long Piseth</t>
  </si>
  <si>
    <t>Tang Sophat</t>
  </si>
  <si>
    <t>Seng Sophak</t>
  </si>
  <si>
    <t>Ek Ren</t>
  </si>
  <si>
    <t>Y Kadum</t>
  </si>
  <si>
    <t>Cheat Sivutha</t>
  </si>
  <si>
    <t>In Poly</t>
  </si>
  <si>
    <t>Piseth Long</t>
  </si>
  <si>
    <t>EU</t>
  </si>
  <si>
    <t>FAO</t>
  </si>
  <si>
    <t>JICA</t>
  </si>
  <si>
    <t>KOICA</t>
  </si>
  <si>
    <t>Tel.</t>
  </si>
  <si>
    <t>City</t>
  </si>
  <si>
    <t>No</t>
  </si>
  <si>
    <t>NWISP</t>
  </si>
  <si>
    <t>ERIDP</t>
  </si>
  <si>
    <t>ECOSORN</t>
  </si>
  <si>
    <t>Ung Kotaro</t>
  </si>
  <si>
    <t>World Vision</t>
  </si>
  <si>
    <t>Transport cost</t>
  </si>
  <si>
    <t>Per diem</t>
  </si>
  <si>
    <t>CDRI</t>
  </si>
  <si>
    <t>Nang Phirun</t>
  </si>
  <si>
    <t>Dararath Yem</t>
  </si>
  <si>
    <t>SBK</t>
  </si>
  <si>
    <t>Aruna technology</t>
  </si>
  <si>
    <t>Yim Boy</t>
  </si>
  <si>
    <t>E-mail</t>
  </si>
  <si>
    <t>Sok Touch</t>
  </si>
  <si>
    <t>Invitations</t>
  </si>
  <si>
    <t>Euros</t>
  </si>
  <si>
    <t>Budget available</t>
  </si>
  <si>
    <t>Organization</t>
  </si>
  <si>
    <t>Name</t>
  </si>
  <si>
    <t>Accomo-dation</t>
  </si>
  <si>
    <t>Presenta-tions</t>
  </si>
  <si>
    <t>CADTIS</t>
  </si>
  <si>
    <t>Suon Seng</t>
  </si>
  <si>
    <t>WB</t>
  </si>
  <si>
    <t>IFAD</t>
  </si>
  <si>
    <t>Thay Bunthoeun</t>
  </si>
  <si>
    <t>Sem Sarath</t>
  </si>
  <si>
    <t>Teng Tong Heng</t>
  </si>
  <si>
    <t>Nou Ramy</t>
  </si>
  <si>
    <t>012/490295</t>
  </si>
  <si>
    <t>012/480918 or 034/6390295</t>
  </si>
  <si>
    <t>092/492425 or 015/492425</t>
  </si>
  <si>
    <t>Info</t>
  </si>
  <si>
    <t>ISC Hydraulic engineer, PDoWRaM</t>
  </si>
  <si>
    <t>ISC GIS &amp; database manager</t>
  </si>
  <si>
    <t>ISC Assistant manager</t>
  </si>
  <si>
    <t>ISC Community facilitator</t>
  </si>
  <si>
    <t>ISC Community trainer</t>
  </si>
  <si>
    <t>GRET ASIrri Project Coordinator</t>
  </si>
  <si>
    <t>FWUC Departement, MoWRaM</t>
  </si>
  <si>
    <t>TSC, MoWRaM</t>
  </si>
  <si>
    <t>Chan Sinath</t>
  </si>
  <si>
    <t>or representative</t>
  </si>
  <si>
    <t>Director</t>
  </si>
  <si>
    <t>Muong Sideth</t>
  </si>
  <si>
    <t>Project Implementation Officer</t>
  </si>
  <si>
    <t>Peter Roggekamp</t>
  </si>
  <si>
    <t>President</t>
  </si>
  <si>
    <t>District Council President</t>
  </si>
  <si>
    <t>FWUC Stung Chinit (Kg Thom)</t>
  </si>
  <si>
    <t>Santuk district (Kg Thom)</t>
  </si>
  <si>
    <t>FWUC Prey Nup (Sihanouk)</t>
  </si>
  <si>
    <t>FWUC Sdao Kong (Prey Veng)</t>
  </si>
  <si>
    <t>FWUC Teuk Chhar (Kg Cham)</t>
  </si>
  <si>
    <t>Lvea Leu commune (Kg Cham)</t>
  </si>
  <si>
    <t>FWUC 5 Kompeah (Kg Cham)</t>
  </si>
  <si>
    <t>FWUC Trov Kord (Siem Reap)</t>
  </si>
  <si>
    <t>FWUC Po Pi Daem (Batdambang)</t>
  </si>
  <si>
    <t>FWUC Ponley (Banteay Meanchey)</t>
  </si>
  <si>
    <t>Kbal Po scheme (Takeo)</t>
  </si>
  <si>
    <t>FWUC Tasaang (Svay Rieng)</t>
  </si>
  <si>
    <t>Mak Chhun</t>
  </si>
  <si>
    <t>President (Sup. by ERIDP / KOICA)</t>
  </si>
  <si>
    <t>(Sup. by ERIDP)</t>
  </si>
  <si>
    <t>(Sup. by NWISP)</t>
  </si>
  <si>
    <t>(Sup. by CTO)</t>
  </si>
  <si>
    <t>Private investor</t>
  </si>
  <si>
    <t>FWUC Baray (Siem Reap)</t>
  </si>
  <si>
    <t>M-POWER consultant</t>
  </si>
  <si>
    <t>GRET ISC advisor, MoWRaM</t>
  </si>
  <si>
    <t>CEDAC ISC Institutional adviser</t>
  </si>
  <si>
    <t>FWUC Kandal Stung (Kandal)</t>
  </si>
  <si>
    <t>(Sup. by TSC / JICA)</t>
  </si>
  <si>
    <t>President (Sup. by ISC)</t>
  </si>
  <si>
    <t>FWUC O Chhrey - Batheay (?)</t>
  </si>
  <si>
    <t>FWUC O Treng (Kg Speu)</t>
  </si>
  <si>
    <t>FWUG rep.</t>
  </si>
  <si>
    <t>Beung Ney Commune (Kg Cham)</t>
  </si>
  <si>
    <t>Commune chief</t>
  </si>
  <si>
    <t>President, Kroch commune chief</t>
  </si>
  <si>
    <t>Etienne Careme</t>
  </si>
  <si>
    <t>Youqiong Wang</t>
  </si>
  <si>
    <t>Country Programme Manager or Rep.</t>
  </si>
  <si>
    <t>y.wang@ifad.org</t>
  </si>
  <si>
    <t>etienne.careme@fao.org</t>
  </si>
  <si>
    <t>Yim Yaren</t>
  </si>
  <si>
    <t>Senior Operation Manager North Zone or rep.</t>
  </si>
  <si>
    <t>FWUC Officer MoWRaM</t>
  </si>
  <si>
    <t>FWUC Assistant MoWRaM</t>
  </si>
  <si>
    <t>Sorn Serey</t>
  </si>
  <si>
    <t>Ouk Channaridd</t>
  </si>
  <si>
    <t>Kalyan (Ms.)</t>
  </si>
  <si>
    <t>Kann Sok Kanhnha (Ms.)</t>
  </si>
  <si>
    <t>Sreyleak (Ms.)</t>
  </si>
  <si>
    <t>Doung Sokkhim (Ms.)</t>
  </si>
  <si>
    <t>Oung Saveth (Ms.)</t>
  </si>
  <si>
    <t>Say Saron (Ms.)</t>
  </si>
  <si>
    <t>nou_ramy@yahoo.com</t>
  </si>
  <si>
    <t>ttongheng@yahoo.com</t>
  </si>
  <si>
    <t>atbott@yahoo.com</t>
  </si>
  <si>
    <t>cavac1@live.com</t>
  </si>
  <si>
    <t>brun@gret.org</t>
  </si>
  <si>
    <t>ung.kotaru@ecosorn.org</t>
  </si>
  <si>
    <t>phirun@cdri.forum.org.kh</t>
  </si>
  <si>
    <t>dararath@cdri.forum.org.kh</t>
  </si>
  <si>
    <t>Research associate NRE pgm</t>
  </si>
  <si>
    <t>Programme Coordinator NRE pgm</t>
  </si>
  <si>
    <t>khimsophanna@online.com.kh</t>
  </si>
  <si>
    <t>sophattang@gmail.com</t>
  </si>
  <si>
    <t>012 313 012</t>
  </si>
  <si>
    <t>012 805 454</t>
  </si>
  <si>
    <t>012 993 996</t>
  </si>
  <si>
    <t>012 387 968</t>
  </si>
  <si>
    <t>ISC Coordinator - Technical advisor</t>
  </si>
  <si>
    <t>trythuon@yahoo.com</t>
  </si>
  <si>
    <t>012 439 693</t>
  </si>
  <si>
    <t>CEDAC Steering Committee</t>
  </si>
  <si>
    <t>deligne@gret.org</t>
  </si>
  <si>
    <t>089 341 860</t>
  </si>
  <si>
    <t>012 384 909</t>
  </si>
  <si>
    <t>JICA advisor to MoWRaM</t>
  </si>
  <si>
    <t>longpiseth@gmail.com</t>
  </si>
  <si>
    <t>sophak.seng@gmail.com</t>
  </si>
  <si>
    <t>sokkanhnha@gmail.com</t>
  </si>
  <si>
    <t>012 700 277</t>
  </si>
  <si>
    <t>012 406 483</t>
  </si>
  <si>
    <t>012 807 817</t>
  </si>
  <si>
    <t>012700277@mobitel.com.kh</t>
  </si>
  <si>
    <t>veasnap@online.com.kh</t>
  </si>
  <si>
    <t>017/888718 or 016/887631</t>
  </si>
  <si>
    <t>092 630 857</t>
  </si>
  <si>
    <t>Yin Sovann</t>
  </si>
  <si>
    <t>012 974 228</t>
  </si>
  <si>
    <t>bunheng@humantranslation.org</t>
  </si>
  <si>
    <t>Yinh Ya</t>
  </si>
  <si>
    <t>Irrigation officer</t>
  </si>
  <si>
    <t>012 707 474</t>
  </si>
  <si>
    <t>Venerable Mean Sameth</t>
  </si>
  <si>
    <t>HRND director</t>
  </si>
  <si>
    <t>012 496 238</t>
  </si>
  <si>
    <t>Kat Bun Heng</t>
  </si>
  <si>
    <t>Senior Rural Engineer</t>
  </si>
  <si>
    <t>090 797 373</t>
  </si>
  <si>
    <t>Pok Kroeun</t>
  </si>
  <si>
    <t>through Kat Bun Heng</t>
  </si>
  <si>
    <t>Mut Trang</t>
  </si>
  <si>
    <t>FWUC Kok Sandaek (Batheay, Kg Cham)</t>
  </si>
  <si>
    <t>PDoWRaM Kg Thom</t>
  </si>
  <si>
    <t>PDoWRaM Kg Cham</t>
  </si>
  <si>
    <t>PDoWRaM Takeo</t>
  </si>
  <si>
    <t>PDoWRaM Kampot</t>
  </si>
  <si>
    <t>PDoWRaM Preah Sihanouk</t>
  </si>
  <si>
    <t>PDoWRaM Kg Speu</t>
  </si>
  <si>
    <t>PDoWRaM Pursat</t>
  </si>
  <si>
    <t>PDoWRaM Batdambang</t>
  </si>
  <si>
    <t>Lea Jenin</t>
  </si>
  <si>
    <t>Lea.JENIN@ec.europa.eu</t>
  </si>
  <si>
    <t>012 361 331</t>
  </si>
  <si>
    <t>Progamme Officer Food Facility, or rep.</t>
  </si>
  <si>
    <t>muongs@afd.fr</t>
  </si>
  <si>
    <t>plong@adb.org</t>
  </si>
  <si>
    <t>kariyanmei@gmail.com</t>
  </si>
  <si>
    <t>Advisor to CNMC</t>
  </si>
  <si>
    <t>Kariyan Mei</t>
  </si>
  <si>
    <t>PDoWRaM Siem Reap</t>
  </si>
  <si>
    <t>Perdiem</t>
  </si>
  <si>
    <t>Accomodation</t>
  </si>
  <si>
    <t>Conference room + lunch + tea</t>
  </si>
  <si>
    <t>Transportation</t>
  </si>
  <si>
    <t>Presentations</t>
  </si>
  <si>
    <t>Total 1</t>
  </si>
  <si>
    <t>Total 2</t>
  </si>
  <si>
    <t>089 691 978</t>
  </si>
  <si>
    <t>Buth Bim</t>
  </si>
  <si>
    <t>092 976 471</t>
  </si>
  <si>
    <t>011 735 609</t>
  </si>
  <si>
    <t>Nop Chhem</t>
  </si>
  <si>
    <t>through Ramy</t>
  </si>
  <si>
    <t>Executive director</t>
  </si>
  <si>
    <t>ISC staff cost (covered by EU)</t>
  </si>
  <si>
    <t>Prok Soroth</t>
  </si>
  <si>
    <t>Sok Chheang</t>
  </si>
  <si>
    <t>092 801 282</t>
  </si>
  <si>
    <t>012 840 785</t>
  </si>
  <si>
    <t>012 930 046</t>
  </si>
  <si>
    <t>Ngan Chhoeurn</t>
  </si>
  <si>
    <t>Prum An</t>
  </si>
  <si>
    <t>092 261 693</t>
  </si>
  <si>
    <t>092 411 872</t>
  </si>
  <si>
    <t>011 631 922</t>
  </si>
  <si>
    <t>Oun Sophal</t>
  </si>
  <si>
    <t>012 528 305</t>
  </si>
  <si>
    <t>Um Vibol</t>
  </si>
  <si>
    <t>012 421 995</t>
  </si>
  <si>
    <t>099 986 624</t>
  </si>
  <si>
    <t>kosan@online.com.kh</t>
  </si>
  <si>
    <t>sbkresearch@online.com.kh</t>
  </si>
  <si>
    <t>info.aruna@arunatechnology.com</t>
  </si>
  <si>
    <t>cadtis@gmail.com</t>
  </si>
  <si>
    <t>CENTDOR</t>
  </si>
  <si>
    <t>Farmers and Nature</t>
  </si>
  <si>
    <t>012 820 695</t>
  </si>
  <si>
    <t>Confirmed</t>
  </si>
  <si>
    <t>MCMN</t>
  </si>
  <si>
    <t>?</t>
  </si>
  <si>
    <t>Chem Phalla</t>
  </si>
  <si>
    <t>Sam Sreymom (Ms.)</t>
  </si>
  <si>
    <t>Dpty Chief (Sup. by Ecosorn)</t>
  </si>
  <si>
    <t>FWUC Prey Sangha</t>
  </si>
  <si>
    <t>mthol@worldbank.org</t>
  </si>
  <si>
    <t>yaren_yim@wvi.org</t>
  </si>
  <si>
    <t>Stéphane Brun</t>
  </si>
  <si>
    <t>012 823 400</t>
  </si>
  <si>
    <t>Sam Chhum Sang Ha</t>
  </si>
  <si>
    <t>Resident Engineer</t>
  </si>
  <si>
    <t>Key Consultant (Cambodia)</t>
  </si>
  <si>
    <t>phiromnong@yahoo.com</t>
  </si>
  <si>
    <t>Nong Phirom</t>
  </si>
  <si>
    <t>Banner</t>
  </si>
  <si>
    <t>Maw Kan</t>
  </si>
  <si>
    <t>Nieng Sarin</t>
  </si>
  <si>
    <t>jykampot@mfone.com.kh</t>
  </si>
  <si>
    <t>suonseng@online.com.kh</t>
  </si>
  <si>
    <t>langchanthea@online.com.kh</t>
  </si>
  <si>
    <t>012 555 971</t>
  </si>
  <si>
    <t>092 339 684</t>
  </si>
  <si>
    <t>012 914 142</t>
  </si>
  <si>
    <t>20 $ per pers x 70-80 pers.</t>
  </si>
  <si>
    <t>CARE</t>
  </si>
  <si>
    <t>care.cam@care-cambodia.org</t>
  </si>
  <si>
    <t>Thierry Dalimier</t>
  </si>
  <si>
    <t>dali@online.com.kh</t>
  </si>
  <si>
    <t>Jean-Yves Dekeister</t>
  </si>
  <si>
    <t>KOSAN Engineering</t>
  </si>
  <si>
    <t>Community Translation Organization</t>
  </si>
  <si>
    <t>HRND / CTO partner</t>
  </si>
  <si>
    <t>Lang Chan Thea</t>
  </si>
  <si>
    <t>Chea Chhunkeat</t>
  </si>
  <si>
    <t>Badre Lanedri</t>
  </si>
  <si>
    <t>Expert FCI</t>
  </si>
  <si>
    <t>steph.brun@gmail.com</t>
  </si>
  <si>
    <t>Sok Chea</t>
  </si>
  <si>
    <t>Run Saray</t>
  </si>
  <si>
    <t>IET Chork sub-project BTB</t>
  </si>
  <si>
    <t>IET Tram Mneash sub-project Pursat</t>
  </si>
  <si>
    <t>Chea Vun</t>
  </si>
  <si>
    <t>IET Kouch Nup sub-project Pursat</t>
  </si>
  <si>
    <t>cadtis.runsaray@gmail.com</t>
  </si>
  <si>
    <t>NWISP / CADTIS</t>
  </si>
  <si>
    <t>chea.vun_cdo@yahoo.com</t>
  </si>
  <si>
    <t>run_saray@yahoo.com</t>
  </si>
  <si>
    <t>sok.chea77@gmail.com</t>
  </si>
  <si>
    <t>Tong Tho</t>
  </si>
  <si>
    <t>Tha Kong</t>
  </si>
  <si>
    <t>Ven Arm</t>
  </si>
  <si>
    <t>FWUC Chork reservoir (Batdambang)</t>
  </si>
  <si>
    <t>FWUC Kouch Nup (Pursat)</t>
  </si>
  <si>
    <t>FWUC Tram Mneash (Pursat)</t>
  </si>
  <si>
    <t>Invited</t>
  </si>
  <si>
    <t>CISIS database manager</t>
  </si>
  <si>
    <t>ឈ្មោះ</t>
  </si>
  <si>
    <t>ឡុង ពិសិដ្ឋ</t>
  </si>
  <si>
    <t>កាន់ សុខកញ្ញា</t>
  </si>
  <si>
    <t>អ៊ិន ប៉ូលី</t>
  </si>
  <si>
    <t>ទឹម ស្រីល័ក្ខណ៍</t>
  </si>
  <si>
    <t>ដួង សុខឃីម</t>
  </si>
  <si>
    <t>អ៊ួង សាវេត</t>
  </si>
  <si>
    <t>ឯក រ៉ែន</t>
  </si>
  <si>
    <t>ថៃ ប៊ុនធឿន</t>
  </si>
  <si>
    <t>សាយ សារ៉ន</t>
  </si>
  <si>
    <t>សែម សារ៉ាត</t>
  </si>
  <si>
    <t>សេង សុភ័គ</t>
  </si>
  <si>
    <t>តាំង សុផាត</t>
  </si>
  <si>
    <t>ឃឹម សុផាណ្ណា</t>
  </si>
  <si>
    <t>អ៊ី កាឌុំ</t>
  </si>
  <si>
    <t>ឡាង ចន្ធា</t>
  </si>
  <si>
    <t>ធួន ទ្រី</t>
  </si>
  <si>
    <t>លោក ចាន់ ស៊ីណាត</t>
  </si>
  <si>
    <t>លោក ពេជ្រ វាសនា</t>
  </si>
  <si>
    <t>លោក តេង តុងហេង</t>
  </si>
  <si>
    <t>លោក ជាតិ ស៊ីវុត្ថា</t>
  </si>
  <si>
    <t>លោក អ៊ុម វិបុល</t>
  </si>
  <si>
    <t>លោក ជុន ប៉េងឡុង</t>
  </si>
  <si>
    <t>លោក ប៊ុន ហួ</t>
  </si>
  <si>
    <t>លោក ចាន់ វណ្ណា</t>
  </si>
  <si>
    <t>លោក អៀ ពិសិដ្ឋ</t>
  </si>
  <si>
    <t>លោក កែវ វ័យ</t>
  </si>
  <si>
    <t>លោក ឡេង ផលគុណ</t>
  </si>
  <si>
    <t>លោក យិន សុវណ្ណ</t>
  </si>
  <si>
    <t>Chun Benglong</t>
  </si>
  <si>
    <t>Bun Ho</t>
  </si>
  <si>
    <t>Pich Veasna</t>
  </si>
  <si>
    <t>Chan Vanna</t>
  </si>
  <si>
    <t>Ie Piseth</t>
  </si>
  <si>
    <t>Kaev Vay</t>
  </si>
  <si>
    <t>Leng Phalkun</t>
  </si>
  <si>
    <t>លោក ម៉ៅ កន</t>
  </si>
  <si>
    <t>លោក ប្រុក សុរ័ត្ន</t>
  </si>
  <si>
    <t>លោក សុក ឈាង</t>
  </si>
  <si>
    <t>លោក យឹម ប៊យ</t>
  </si>
  <si>
    <t>លោក នូ រ៉ាមី</t>
  </si>
  <si>
    <t>លោក នាង សារីន</t>
  </si>
  <si>
    <t>លោក ង៉ាន ជឿន</t>
  </si>
  <si>
    <t>លោក ម៉ន ម៉ៃ</t>
  </si>
  <si>
    <t>លោក ព្រុំ អាន</t>
  </si>
  <si>
    <t>លោក ម៉ុត ត្រឹង</t>
  </si>
  <si>
    <t>លោក សុខ ទូច</t>
  </si>
  <si>
    <t>លោក ប៉ុក គ្រឿន</t>
  </si>
  <si>
    <t>លោក ម៉ក់ ឈុន</t>
  </si>
  <si>
    <t>លោក ប៊ុត ប៊ឹម</t>
  </si>
  <si>
    <t>លោក ណុប ឆែម</t>
  </si>
  <si>
    <t>លោក ស្វាយ ភឹម</t>
  </si>
  <si>
    <t>លោក អួន សុផល</t>
  </si>
  <si>
    <t>លោក មួង ស៊ីដេត</t>
  </si>
  <si>
    <t>Svay Phim</t>
  </si>
  <si>
    <t>លោក ឡុង ពិសិដ្ឋ</t>
  </si>
  <si>
    <t>លោក ម៉ី ការីយ៉ាន់</t>
  </si>
  <si>
    <t>កញ្ញ កល្យាណ</t>
  </si>
  <si>
    <t>លោក សុខ សិរី</t>
  </si>
  <si>
    <t>លោក អ៊ុក ចាន់ណារិទ្ធ</t>
  </si>
  <si>
    <t>លោក យឹម យ៉ារ៉ែន</t>
  </si>
  <si>
    <t>លោក អ៊ុង កុត្តរូ</t>
  </si>
  <si>
    <t>លោក កាត ប៊ុនហេង</t>
  </si>
  <si>
    <t>លោក យីញ យ៉ា</t>
  </si>
  <si>
    <t>លោក មាន សាម៉េត</t>
  </si>
  <si>
    <t>លោក សួន សេង</t>
  </si>
  <si>
    <t>លោក ណាង ភិរុណ</t>
  </si>
  <si>
    <t>លោក យ៉ែម តារារ័ត្ន</t>
  </si>
  <si>
    <t>លោក ផល្លា</t>
  </si>
  <si>
    <t>Pohn Sachak</t>
  </si>
  <si>
    <t>Project Manager</t>
  </si>
  <si>
    <t>Ihara Akihiko</t>
  </si>
  <si>
    <t>Leng Sasel</t>
  </si>
  <si>
    <t>Support FWUC Prek Ta Roat Ta Ong</t>
  </si>
  <si>
    <t>092 626 296</t>
  </si>
  <si>
    <t>PDoWRaM Kandal</t>
  </si>
  <si>
    <t>AFD MoWRaM</t>
  </si>
  <si>
    <t>MoWRaM CISIS/DPIC</t>
  </si>
  <si>
    <t>sachak_p@yahoo.com</t>
  </si>
  <si>
    <t>Tim K. Ekin</t>
  </si>
  <si>
    <t>Tim.Ekin@fao.org</t>
  </si>
  <si>
    <t>Project Manager EUFF</t>
  </si>
  <si>
    <t>Craig A Meisner (Dr.)</t>
  </si>
  <si>
    <t>Research and Extension Manager</t>
  </si>
  <si>
    <t>meisner@aciar.gov.au</t>
  </si>
  <si>
    <t>Ausaid / CAVAC / ACIAR</t>
  </si>
  <si>
    <t>Phai Sok Heng</t>
  </si>
  <si>
    <t>phaisokheng@cavackh.org</t>
  </si>
  <si>
    <t>Irrigation Engineer</t>
  </si>
  <si>
    <t>CAVAC</t>
  </si>
  <si>
    <t>Community Development Specialist</t>
  </si>
  <si>
    <t>FWUC Thlear Maom (Pursat)</t>
  </si>
  <si>
    <t>(Sup. by KOSAN)</t>
  </si>
  <si>
    <t>Giovanni Santavicca</t>
  </si>
  <si>
    <t>gianni@online.com.kh</t>
  </si>
  <si>
    <t>Support Kamping Puy, FAO Strengthening the participatory irrigation management and development Strategy</t>
  </si>
  <si>
    <t>012 850 928</t>
  </si>
  <si>
    <t>GVC (Gruppo di Voluntariato Civile)</t>
  </si>
  <si>
    <t>ISC / CEDAC</t>
  </si>
  <si>
    <t>ISC / GRET</t>
  </si>
  <si>
    <t>FWUC Prek Ta Roat Ta Ong</t>
  </si>
  <si>
    <t>IDE</t>
  </si>
  <si>
    <t>info@ide-cambodia.org</t>
  </si>
  <si>
    <t>023 223 541</t>
  </si>
  <si>
    <t>097 767 0766</t>
  </si>
  <si>
    <t>012 264 083</t>
  </si>
  <si>
    <t>Support FWUC Kandal Stung</t>
  </si>
  <si>
    <t>AVSF</t>
  </si>
  <si>
    <t>Khieu Rattana</t>
  </si>
  <si>
    <t>ihara-a@camnet.com.kh</t>
  </si>
  <si>
    <t>012 222 457</t>
  </si>
  <si>
    <t>TA to MoWRaM, Yooshim Eng. Corp.</t>
  </si>
  <si>
    <t>y10958@yooshin.co.kr</t>
  </si>
  <si>
    <t>012 909 418</t>
  </si>
  <si>
    <t>Jong Gab Kim</t>
  </si>
  <si>
    <t>Student</t>
  </si>
  <si>
    <t>ISC WORKSHOP 25 MARCH 2010 PHNOM PENH HOTEL - PARTICIPANT LIST</t>
  </si>
  <si>
    <t>Round Table</t>
  </si>
  <si>
    <t>Agricultural Development Action (ADA)</t>
  </si>
  <si>
    <t>Present</t>
  </si>
  <si>
    <t>Kong Sokha</t>
  </si>
  <si>
    <t>Coordinator Kompong Thom</t>
  </si>
  <si>
    <t>012 543 861</t>
  </si>
  <si>
    <t>Niem Sopheap</t>
  </si>
  <si>
    <t>Pal Sokhon</t>
  </si>
  <si>
    <t>Yieng Veng</t>
  </si>
  <si>
    <t>Tony Bott</t>
  </si>
  <si>
    <t>FWUC Technical Advisor to MoWRaM</t>
  </si>
  <si>
    <t>Set Sova</t>
  </si>
  <si>
    <t>Mon Mai</t>
  </si>
  <si>
    <t>017 248 466</t>
  </si>
  <si>
    <t>Maen Ngo</t>
  </si>
  <si>
    <t>1st vice-chief(Sup. by NWISP, Aruna Tech.)</t>
  </si>
  <si>
    <t>077 552539</t>
  </si>
  <si>
    <t>Kruoch Eng</t>
  </si>
  <si>
    <t>017 976 575</t>
  </si>
  <si>
    <t>FWUC O Veng (Kg Speu)</t>
  </si>
  <si>
    <t>Kong Sokh</t>
  </si>
  <si>
    <t>012 377 491</t>
  </si>
  <si>
    <t>PDoWRaM Prey Veng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</si>
</sst>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22"/>
      <name val="Arial"/>
      <family val="0"/>
    </font>
    <font>
      <b/>
      <sz val="12"/>
      <name val="Khmer OS Siemreap"/>
      <family val="0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2" fillId="0" borderId="1" xfId="2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2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3" xfId="2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0" borderId="7" xfId="0" applyFont="1" applyFill="1" applyBorder="1" applyAlignment="1">
      <alignment horizontal="center" vertical="center" textRotation="45" wrapText="1"/>
    </xf>
    <xf numFmtId="0" fontId="7" fillId="0" borderId="8" xfId="0" applyFont="1" applyFill="1" applyBorder="1" applyAlignment="1">
      <alignment horizontal="center" vertical="center" textRotation="45" wrapText="1"/>
    </xf>
    <xf numFmtId="0" fontId="7" fillId="0" borderId="9" xfId="0" applyFont="1" applyFill="1" applyBorder="1" applyAlignment="1">
      <alignment horizontal="center" vertical="center" textRotation="45" wrapText="1"/>
    </xf>
    <xf numFmtId="0" fontId="7" fillId="0" borderId="10" xfId="0" applyFont="1" applyFill="1" applyBorder="1" applyAlignment="1">
      <alignment horizontal="center" vertical="center" textRotation="45" wrapText="1"/>
    </xf>
    <xf numFmtId="0" fontId="8" fillId="0" borderId="0" xfId="0" applyFont="1" applyFill="1" applyAlignment="1">
      <alignment horizontal="center" vertical="center" textRotation="45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 quotePrefix="1">
      <alignment/>
    </xf>
    <xf numFmtId="0" fontId="4" fillId="0" borderId="1" xfId="0" applyFont="1" applyFill="1" applyBorder="1" applyAlignment="1" quotePrefix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43" fontId="0" fillId="0" borderId="0" xfId="15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.wang@ifad.org" TargetMode="External" /><Relationship Id="rId2" Type="http://schemas.openxmlformats.org/officeDocument/2006/relationships/hyperlink" Target="mailto:etienne.careme@fao.org" TargetMode="External" /><Relationship Id="rId3" Type="http://schemas.openxmlformats.org/officeDocument/2006/relationships/hyperlink" Target="mailto:yaren_yim@wvi.org" TargetMode="External" /><Relationship Id="rId4" Type="http://schemas.openxmlformats.org/officeDocument/2006/relationships/hyperlink" Target="mailto:nou_ramy@yahoo.com" TargetMode="External" /><Relationship Id="rId5" Type="http://schemas.openxmlformats.org/officeDocument/2006/relationships/hyperlink" Target="mailto:ttongheng@yahoo.com" TargetMode="External" /><Relationship Id="rId6" Type="http://schemas.openxmlformats.org/officeDocument/2006/relationships/hyperlink" Target="mailto:cavac1@live.com" TargetMode="External" /><Relationship Id="rId7" Type="http://schemas.openxmlformats.org/officeDocument/2006/relationships/hyperlink" Target="mailto:brun@gret.org" TargetMode="External" /><Relationship Id="rId8" Type="http://schemas.openxmlformats.org/officeDocument/2006/relationships/hyperlink" Target="mailto:ung.kotaru@ecosorn.org" TargetMode="External" /><Relationship Id="rId9" Type="http://schemas.openxmlformats.org/officeDocument/2006/relationships/hyperlink" Target="mailto:phirun@cdri.forum.org.kh" TargetMode="External" /><Relationship Id="rId10" Type="http://schemas.openxmlformats.org/officeDocument/2006/relationships/hyperlink" Target="mailto:dararath@cdri.forum.org.kh" TargetMode="External" /><Relationship Id="rId11" Type="http://schemas.openxmlformats.org/officeDocument/2006/relationships/hyperlink" Target="mailto:khimsophanna@online.com.kh" TargetMode="External" /><Relationship Id="rId12" Type="http://schemas.openxmlformats.org/officeDocument/2006/relationships/hyperlink" Target="mailto:sophattang@gmail.com" TargetMode="External" /><Relationship Id="rId13" Type="http://schemas.openxmlformats.org/officeDocument/2006/relationships/hyperlink" Target="mailto:trythuon@yahoo.com" TargetMode="External" /><Relationship Id="rId14" Type="http://schemas.openxmlformats.org/officeDocument/2006/relationships/hyperlink" Target="mailto:deligne@gret.org" TargetMode="External" /><Relationship Id="rId15" Type="http://schemas.openxmlformats.org/officeDocument/2006/relationships/hyperlink" Target="mailto:longpiseth@gmail.com" TargetMode="External" /><Relationship Id="rId16" Type="http://schemas.openxmlformats.org/officeDocument/2006/relationships/hyperlink" Target="mailto:sophak.seng@gmail.com" TargetMode="External" /><Relationship Id="rId17" Type="http://schemas.openxmlformats.org/officeDocument/2006/relationships/hyperlink" Target="mailto:sokkanhnha@gmail.com" TargetMode="External" /><Relationship Id="rId18" Type="http://schemas.openxmlformats.org/officeDocument/2006/relationships/hyperlink" Target="mailto:012700277@mobitel.com.kh" TargetMode="External" /><Relationship Id="rId19" Type="http://schemas.openxmlformats.org/officeDocument/2006/relationships/hyperlink" Target="mailto:veasnap@online.com.kh" TargetMode="External" /><Relationship Id="rId20" Type="http://schemas.openxmlformats.org/officeDocument/2006/relationships/hyperlink" Target="mailto:bunheng@humantranslation.org" TargetMode="External" /><Relationship Id="rId21" Type="http://schemas.openxmlformats.org/officeDocument/2006/relationships/hyperlink" Target="mailto:Lea.JENIN@ec.europa.eu" TargetMode="External" /><Relationship Id="rId22" Type="http://schemas.openxmlformats.org/officeDocument/2006/relationships/hyperlink" Target="mailto:muongs@afd.fr" TargetMode="External" /><Relationship Id="rId23" Type="http://schemas.openxmlformats.org/officeDocument/2006/relationships/hyperlink" Target="mailto:plong@adb.org" TargetMode="External" /><Relationship Id="rId24" Type="http://schemas.openxmlformats.org/officeDocument/2006/relationships/hyperlink" Target="mailto:kariyanmei@gmail.com" TargetMode="External" /><Relationship Id="rId25" Type="http://schemas.openxmlformats.org/officeDocument/2006/relationships/hyperlink" Target="mailto:sbkresearch@online.com.kh" TargetMode="External" /><Relationship Id="rId26" Type="http://schemas.openxmlformats.org/officeDocument/2006/relationships/hyperlink" Target="mailto:info.aruna@arunatechnology.com" TargetMode="External" /><Relationship Id="rId27" Type="http://schemas.openxmlformats.org/officeDocument/2006/relationships/hyperlink" Target="mailto:cadtis@gmail.com" TargetMode="External" /><Relationship Id="rId28" Type="http://schemas.openxmlformats.org/officeDocument/2006/relationships/hyperlink" Target="mailto:mthol@worldbank.org" TargetMode="External" /><Relationship Id="rId29" Type="http://schemas.openxmlformats.org/officeDocument/2006/relationships/hyperlink" Target="mailto:phiromnong@yahoo.com" TargetMode="External" /><Relationship Id="rId30" Type="http://schemas.openxmlformats.org/officeDocument/2006/relationships/hyperlink" Target="mailto:jykampot@mfone.com.kh" TargetMode="External" /><Relationship Id="rId31" Type="http://schemas.openxmlformats.org/officeDocument/2006/relationships/hyperlink" Target="mailto:suonseng@online.com.kh" TargetMode="External" /><Relationship Id="rId32" Type="http://schemas.openxmlformats.org/officeDocument/2006/relationships/hyperlink" Target="mailto:langchanthea@online.com.kh" TargetMode="External" /><Relationship Id="rId33" Type="http://schemas.openxmlformats.org/officeDocument/2006/relationships/hyperlink" Target="mailto:care.cam@care-cambodia.org" TargetMode="External" /><Relationship Id="rId34" Type="http://schemas.openxmlformats.org/officeDocument/2006/relationships/hyperlink" Target="mailto:sachak_p@yahoo.com" TargetMode="External" /><Relationship Id="rId35" Type="http://schemas.openxmlformats.org/officeDocument/2006/relationships/hyperlink" Target="mailto:Tim.Ekin@fao.org" TargetMode="External" /><Relationship Id="rId36" Type="http://schemas.openxmlformats.org/officeDocument/2006/relationships/hyperlink" Target="mailto:meisner@aciar.gov.au" TargetMode="External" /><Relationship Id="rId37" Type="http://schemas.openxmlformats.org/officeDocument/2006/relationships/hyperlink" Target="mailto:sbkresearch@online.com.kh" TargetMode="External" /><Relationship Id="rId38" Type="http://schemas.openxmlformats.org/officeDocument/2006/relationships/hyperlink" Target="mailto:sachak_p@yahoo.com" TargetMode="External" /><Relationship Id="rId39" Type="http://schemas.openxmlformats.org/officeDocument/2006/relationships/hyperlink" Target="mailto:gianni@online.com.kh" TargetMode="External" /><Relationship Id="rId40" Type="http://schemas.openxmlformats.org/officeDocument/2006/relationships/hyperlink" Target="mailto:info@ide-cambodia.org" TargetMode="External" /><Relationship Id="rId41" Type="http://schemas.openxmlformats.org/officeDocument/2006/relationships/hyperlink" Target="mailto:ihara-a@camnet.com.kh" TargetMode="External" /><Relationship Id="rId42" Type="http://schemas.openxmlformats.org/officeDocument/2006/relationships/hyperlink" Target="mailto:y10958@yooshin.co.kr" TargetMode="External" /><Relationship Id="rId43" Type="http://schemas.openxmlformats.org/officeDocument/2006/relationships/hyperlink" Target="mailto:atbott@yahoo.com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workbookViewId="0" topLeftCell="A1">
      <pane xSplit="6" ySplit="2" topLeftCell="G8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5" sqref="A85"/>
    </sheetView>
  </sheetViews>
  <sheetFormatPr defaultColWidth="9.140625" defaultRowHeight="12.75"/>
  <cols>
    <col min="1" max="4" width="9.140625" style="34" customWidth="1"/>
    <col min="5" max="5" width="34.57421875" style="3" customWidth="1"/>
    <col min="6" max="6" width="27.57421875" style="3" customWidth="1"/>
    <col min="7" max="7" width="27.57421875" style="35" customWidth="1"/>
    <col min="8" max="8" width="33.140625" style="3" customWidth="1"/>
    <col min="9" max="9" width="28.00390625" style="3" customWidth="1"/>
    <col min="10" max="10" width="15.7109375" style="3" customWidth="1"/>
    <col min="11" max="11" width="9.140625" style="3" customWidth="1"/>
    <col min="12" max="12" width="13.28125" style="34" customWidth="1"/>
    <col min="13" max="13" width="11.421875" style="34" customWidth="1"/>
    <col min="14" max="15" width="13.00390625" style="34" customWidth="1"/>
    <col min="16" max="16384" width="9.140625" style="3" customWidth="1"/>
  </cols>
  <sheetData>
    <row r="1" spans="1:15" ht="33" thickBot="1">
      <c r="A1" s="24"/>
      <c r="B1" s="5" t="s">
        <v>402</v>
      </c>
      <c r="C1" s="3"/>
      <c r="D1" s="3"/>
      <c r="E1" s="6"/>
      <c r="G1" s="3"/>
      <c r="L1" s="3"/>
      <c r="M1" s="3"/>
      <c r="N1" s="3"/>
      <c r="O1" s="3"/>
    </row>
    <row r="2" spans="1:16" s="29" customFormat="1" ht="87" customHeight="1">
      <c r="A2" s="25" t="s">
        <v>24</v>
      </c>
      <c r="B2" s="26" t="s">
        <v>284</v>
      </c>
      <c r="C2" s="26" t="s">
        <v>228</v>
      </c>
      <c r="D2" s="26" t="s">
        <v>405</v>
      </c>
      <c r="E2" s="26" t="s">
        <v>43</v>
      </c>
      <c r="F2" s="26" t="s">
        <v>44</v>
      </c>
      <c r="G2" s="26" t="s">
        <v>286</v>
      </c>
      <c r="H2" s="26" t="s">
        <v>58</v>
      </c>
      <c r="I2" s="26" t="s">
        <v>38</v>
      </c>
      <c r="J2" s="26" t="s">
        <v>22</v>
      </c>
      <c r="K2" s="26" t="s">
        <v>23</v>
      </c>
      <c r="L2" s="26" t="s">
        <v>30</v>
      </c>
      <c r="M2" s="26" t="s">
        <v>31</v>
      </c>
      <c r="N2" s="26" t="s">
        <v>45</v>
      </c>
      <c r="O2" s="27" t="s">
        <v>403</v>
      </c>
      <c r="P2" s="28" t="s">
        <v>46</v>
      </c>
    </row>
    <row r="3" spans="1:16" ht="20.25">
      <c r="A3" s="30">
        <v>1</v>
      </c>
      <c r="B3" s="15">
        <v>1</v>
      </c>
      <c r="C3" s="15">
        <v>1</v>
      </c>
      <c r="D3" s="15">
        <v>1</v>
      </c>
      <c r="E3" s="7" t="s">
        <v>0</v>
      </c>
      <c r="F3" s="7" t="s">
        <v>10</v>
      </c>
      <c r="G3" s="9" t="s">
        <v>287</v>
      </c>
      <c r="H3" s="7" t="s">
        <v>139</v>
      </c>
      <c r="I3" s="8" t="s">
        <v>147</v>
      </c>
      <c r="J3" s="10" t="s">
        <v>138</v>
      </c>
      <c r="K3" s="7"/>
      <c r="L3" s="15"/>
      <c r="M3" s="15"/>
      <c r="N3" s="15"/>
      <c r="O3" s="22"/>
      <c r="P3" s="16">
        <v>100</v>
      </c>
    </row>
    <row r="4" spans="1:16" ht="20.25">
      <c r="A4" s="30">
        <f>A3+1</f>
        <v>2</v>
      </c>
      <c r="B4" s="15">
        <v>1</v>
      </c>
      <c r="C4" s="15">
        <v>1</v>
      </c>
      <c r="D4" s="15">
        <v>1</v>
      </c>
      <c r="E4" s="7" t="s">
        <v>384</v>
      </c>
      <c r="F4" s="7" t="s">
        <v>12</v>
      </c>
      <c r="G4" s="9" t="s">
        <v>297</v>
      </c>
      <c r="H4" s="7" t="s">
        <v>96</v>
      </c>
      <c r="I4" s="8" t="s">
        <v>148</v>
      </c>
      <c r="J4" s="10" t="s">
        <v>137</v>
      </c>
      <c r="K4" s="7"/>
      <c r="L4" s="15"/>
      <c r="M4" s="15"/>
      <c r="N4" s="15"/>
      <c r="O4" s="22"/>
      <c r="P4" s="16"/>
    </row>
    <row r="5" spans="1:16" ht="20.25">
      <c r="A5" s="30">
        <f aca="true" t="shared" si="0" ref="A5:A69">A4+1</f>
        <v>3</v>
      </c>
      <c r="B5" s="15">
        <v>1</v>
      </c>
      <c r="C5" s="15">
        <v>1</v>
      </c>
      <c r="D5" s="15">
        <v>1</v>
      </c>
      <c r="E5" s="7" t="s">
        <v>0</v>
      </c>
      <c r="F5" s="7" t="s">
        <v>118</v>
      </c>
      <c r="G5" s="9" t="s">
        <v>288</v>
      </c>
      <c r="H5" s="7" t="s">
        <v>61</v>
      </c>
      <c r="I5" s="8" t="s">
        <v>149</v>
      </c>
      <c r="J5" s="7" t="s">
        <v>151</v>
      </c>
      <c r="K5" s="7"/>
      <c r="L5" s="15"/>
      <c r="M5" s="15"/>
      <c r="N5" s="15"/>
      <c r="O5" s="22"/>
      <c r="P5" s="16"/>
    </row>
    <row r="6" spans="1:16" ht="20.25">
      <c r="A6" s="30">
        <f t="shared" si="0"/>
        <v>4</v>
      </c>
      <c r="B6" s="15">
        <v>1</v>
      </c>
      <c r="C6" s="15">
        <v>1</v>
      </c>
      <c r="D6" s="15">
        <v>1</v>
      </c>
      <c r="E6" s="7" t="s">
        <v>0</v>
      </c>
      <c r="F6" s="7" t="s">
        <v>16</v>
      </c>
      <c r="G6" s="9" t="s">
        <v>289</v>
      </c>
      <c r="H6" s="7" t="s">
        <v>59</v>
      </c>
      <c r="I6" s="7"/>
      <c r="J6" s="7" t="s">
        <v>220</v>
      </c>
      <c r="K6" s="7"/>
      <c r="L6" s="15"/>
      <c r="M6" s="15"/>
      <c r="N6" s="15"/>
      <c r="O6" s="22"/>
      <c r="P6" s="16"/>
    </row>
    <row r="7" spans="1:16" ht="20.25">
      <c r="A7" s="30">
        <f t="shared" si="0"/>
        <v>5</v>
      </c>
      <c r="B7" s="15">
        <v>1</v>
      </c>
      <c r="C7" s="15">
        <v>1</v>
      </c>
      <c r="D7" s="15">
        <v>1</v>
      </c>
      <c r="E7" s="7" t="s">
        <v>0</v>
      </c>
      <c r="F7" s="7" t="s">
        <v>119</v>
      </c>
      <c r="G7" s="9" t="s">
        <v>290</v>
      </c>
      <c r="H7" s="7" t="s">
        <v>60</v>
      </c>
      <c r="I7" s="7"/>
      <c r="J7" s="7"/>
      <c r="K7" s="7"/>
      <c r="L7" s="15"/>
      <c r="M7" s="15"/>
      <c r="N7" s="15"/>
      <c r="O7" s="22"/>
      <c r="P7" s="16"/>
    </row>
    <row r="8" spans="1:16" ht="20.25">
      <c r="A8" s="30">
        <f t="shared" si="0"/>
        <v>6</v>
      </c>
      <c r="B8" s="15">
        <v>1</v>
      </c>
      <c r="C8" s="15">
        <v>1</v>
      </c>
      <c r="D8" s="15">
        <v>1</v>
      </c>
      <c r="E8" s="7" t="s">
        <v>0</v>
      </c>
      <c r="F8" s="7" t="s">
        <v>120</v>
      </c>
      <c r="G8" s="9" t="s">
        <v>291</v>
      </c>
      <c r="H8" s="7" t="s">
        <v>62</v>
      </c>
      <c r="I8" s="7"/>
      <c r="J8" s="7"/>
      <c r="K8" s="7"/>
      <c r="L8" s="15"/>
      <c r="M8" s="15"/>
      <c r="N8" s="15"/>
      <c r="O8" s="22"/>
      <c r="P8" s="16"/>
    </row>
    <row r="9" spans="1:16" ht="20.25">
      <c r="A9" s="30">
        <f t="shared" si="0"/>
        <v>7</v>
      </c>
      <c r="B9" s="15">
        <v>1</v>
      </c>
      <c r="C9" s="15">
        <v>1</v>
      </c>
      <c r="D9" s="15">
        <v>1</v>
      </c>
      <c r="E9" s="7" t="s">
        <v>0</v>
      </c>
      <c r="F9" s="7" t="s">
        <v>121</v>
      </c>
      <c r="G9" s="9" t="s">
        <v>292</v>
      </c>
      <c r="H9" s="7" t="s">
        <v>62</v>
      </c>
      <c r="I9" s="7"/>
      <c r="J9" s="7"/>
      <c r="K9" s="7"/>
      <c r="L9" s="15"/>
      <c r="M9" s="15"/>
      <c r="N9" s="15"/>
      <c r="O9" s="22"/>
      <c r="P9" s="16"/>
    </row>
    <row r="10" spans="1:16" ht="20.25">
      <c r="A10" s="30">
        <f t="shared" si="0"/>
        <v>8</v>
      </c>
      <c r="B10" s="15">
        <v>1</v>
      </c>
      <c r="C10" s="15">
        <v>1</v>
      </c>
      <c r="D10" s="15">
        <v>1</v>
      </c>
      <c r="E10" s="7" t="s">
        <v>0</v>
      </c>
      <c r="F10" s="7" t="s">
        <v>13</v>
      </c>
      <c r="G10" s="9" t="s">
        <v>293</v>
      </c>
      <c r="H10" s="7" t="s">
        <v>62</v>
      </c>
      <c r="I10" s="7"/>
      <c r="J10" s="7"/>
      <c r="K10" s="7"/>
      <c r="L10" s="15"/>
      <c r="M10" s="15"/>
      <c r="N10" s="15"/>
      <c r="O10" s="22"/>
      <c r="P10" s="16"/>
    </row>
    <row r="11" spans="1:16" ht="20.25">
      <c r="A11" s="30">
        <f t="shared" si="0"/>
        <v>9</v>
      </c>
      <c r="B11" s="15">
        <v>1</v>
      </c>
      <c r="C11" s="15">
        <v>1</v>
      </c>
      <c r="D11" s="15">
        <v>1</v>
      </c>
      <c r="E11" s="7" t="s">
        <v>0</v>
      </c>
      <c r="F11" s="7" t="s">
        <v>51</v>
      </c>
      <c r="G11" s="9" t="s">
        <v>294</v>
      </c>
      <c r="H11" s="7" t="s">
        <v>62</v>
      </c>
      <c r="I11" s="7"/>
      <c r="J11" s="7"/>
      <c r="K11" s="7"/>
      <c r="L11" s="15"/>
      <c r="M11" s="15"/>
      <c r="N11" s="15"/>
      <c r="O11" s="22"/>
      <c r="P11" s="16"/>
    </row>
    <row r="12" spans="1:16" ht="20.25">
      <c r="A12" s="30">
        <f t="shared" si="0"/>
        <v>10</v>
      </c>
      <c r="B12" s="15">
        <v>1</v>
      </c>
      <c r="C12" s="15">
        <v>1</v>
      </c>
      <c r="D12" s="15">
        <v>1</v>
      </c>
      <c r="E12" s="7" t="s">
        <v>0</v>
      </c>
      <c r="F12" s="7" t="s">
        <v>122</v>
      </c>
      <c r="G12" s="9" t="s">
        <v>295</v>
      </c>
      <c r="H12" s="7" t="s">
        <v>62</v>
      </c>
      <c r="I12" s="7"/>
      <c r="J12" s="7"/>
      <c r="K12" s="7"/>
      <c r="L12" s="15"/>
      <c r="M12" s="15"/>
      <c r="N12" s="15"/>
      <c r="O12" s="22"/>
      <c r="P12" s="16"/>
    </row>
    <row r="13" spans="1:16" ht="20.25">
      <c r="A13" s="30">
        <f t="shared" si="0"/>
        <v>11</v>
      </c>
      <c r="B13" s="15">
        <v>1</v>
      </c>
      <c r="C13" s="15">
        <v>1</v>
      </c>
      <c r="D13" s="15">
        <v>1</v>
      </c>
      <c r="E13" s="7" t="s">
        <v>0</v>
      </c>
      <c r="F13" s="7" t="s">
        <v>52</v>
      </c>
      <c r="G13" s="9" t="s">
        <v>296</v>
      </c>
      <c r="H13" s="7" t="s">
        <v>63</v>
      </c>
      <c r="I13" s="7"/>
      <c r="J13" s="7"/>
      <c r="K13" s="7"/>
      <c r="L13" s="15"/>
      <c r="M13" s="15"/>
      <c r="N13" s="15"/>
      <c r="O13" s="22"/>
      <c r="P13" s="16"/>
    </row>
    <row r="14" spans="1:16" ht="20.25">
      <c r="A14" s="30">
        <f t="shared" si="0"/>
        <v>12</v>
      </c>
      <c r="B14" s="15">
        <v>1</v>
      </c>
      <c r="C14" s="15">
        <v>1</v>
      </c>
      <c r="D14" s="15">
        <v>1</v>
      </c>
      <c r="E14" s="7" t="s">
        <v>1</v>
      </c>
      <c r="F14" s="7" t="s">
        <v>7</v>
      </c>
      <c r="G14" s="9"/>
      <c r="H14" s="7" t="s">
        <v>64</v>
      </c>
      <c r="I14" s="8" t="s">
        <v>143</v>
      </c>
      <c r="J14" s="7" t="s">
        <v>144</v>
      </c>
      <c r="K14" s="7"/>
      <c r="L14" s="15"/>
      <c r="M14" s="15"/>
      <c r="N14" s="15"/>
      <c r="O14" s="22"/>
      <c r="P14" s="16"/>
    </row>
    <row r="15" spans="1:16" ht="20.25">
      <c r="A15" s="30">
        <f t="shared" si="0"/>
        <v>13</v>
      </c>
      <c r="B15" s="15">
        <v>1</v>
      </c>
      <c r="C15" s="15">
        <v>1</v>
      </c>
      <c r="D15" s="15">
        <v>1</v>
      </c>
      <c r="E15" s="7" t="s">
        <v>385</v>
      </c>
      <c r="F15" s="7" t="s">
        <v>11</v>
      </c>
      <c r="G15" s="9" t="s">
        <v>298</v>
      </c>
      <c r="H15" s="7" t="s">
        <v>95</v>
      </c>
      <c r="I15" s="14" t="s">
        <v>134</v>
      </c>
      <c r="J15" s="10" t="s">
        <v>135</v>
      </c>
      <c r="K15" s="7"/>
      <c r="L15" s="15"/>
      <c r="M15" s="15"/>
      <c r="N15" s="15"/>
      <c r="O15" s="22"/>
      <c r="P15" s="16"/>
    </row>
    <row r="16" spans="1:16" ht="20.25">
      <c r="A16" s="30">
        <f t="shared" si="0"/>
        <v>14</v>
      </c>
      <c r="B16" s="15">
        <v>1</v>
      </c>
      <c r="C16" s="15">
        <v>1</v>
      </c>
      <c r="D16" s="15"/>
      <c r="E16" s="7" t="s">
        <v>2</v>
      </c>
      <c r="F16" s="7" t="s">
        <v>8</v>
      </c>
      <c r="G16" s="9" t="s">
        <v>299</v>
      </c>
      <c r="H16" s="7" t="s">
        <v>142</v>
      </c>
      <c r="I16" s="14" t="s">
        <v>133</v>
      </c>
      <c r="J16" s="10" t="s">
        <v>136</v>
      </c>
      <c r="K16" s="7"/>
      <c r="L16" s="15"/>
      <c r="M16" s="15"/>
      <c r="N16" s="15"/>
      <c r="O16" s="22"/>
      <c r="P16" s="16"/>
    </row>
    <row r="17" spans="1:16" ht="20.25">
      <c r="A17" s="30">
        <f t="shared" si="0"/>
        <v>15</v>
      </c>
      <c r="B17" s="15">
        <v>1</v>
      </c>
      <c r="C17" s="15"/>
      <c r="D17" s="15"/>
      <c r="E17" s="7" t="s">
        <v>1</v>
      </c>
      <c r="F17" s="7" t="s">
        <v>9</v>
      </c>
      <c r="G17" s="9"/>
      <c r="H17" s="7"/>
      <c r="I17" s="14" t="s">
        <v>127</v>
      </c>
      <c r="J17" s="10" t="s">
        <v>152</v>
      </c>
      <c r="K17" s="7"/>
      <c r="L17" s="15"/>
      <c r="M17" s="15"/>
      <c r="N17" s="15"/>
      <c r="O17" s="22"/>
      <c r="P17" s="16"/>
    </row>
    <row r="18" spans="1:16" ht="20.25">
      <c r="A18" s="30">
        <f t="shared" si="0"/>
        <v>16</v>
      </c>
      <c r="B18" s="15">
        <v>1</v>
      </c>
      <c r="C18" s="15">
        <v>1</v>
      </c>
      <c r="D18" s="15">
        <v>1</v>
      </c>
      <c r="E18" s="7" t="s">
        <v>2</v>
      </c>
      <c r="F18" s="7" t="s">
        <v>14</v>
      </c>
      <c r="G18" s="9" t="s">
        <v>300</v>
      </c>
      <c r="H18" s="7"/>
      <c r="I18" s="8" t="s">
        <v>153</v>
      </c>
      <c r="J18" s="10" t="s">
        <v>150</v>
      </c>
      <c r="K18" s="7"/>
      <c r="L18" s="15"/>
      <c r="M18" s="15"/>
      <c r="N18" s="15"/>
      <c r="O18" s="22"/>
      <c r="P18" s="16">
        <v>100</v>
      </c>
    </row>
    <row r="19" spans="1:18" ht="20.25">
      <c r="A19" s="30">
        <f t="shared" si="0"/>
        <v>17</v>
      </c>
      <c r="B19" s="15">
        <v>1</v>
      </c>
      <c r="C19" s="15">
        <v>1</v>
      </c>
      <c r="D19" s="15">
        <v>1</v>
      </c>
      <c r="E19" s="7" t="s">
        <v>2</v>
      </c>
      <c r="F19" s="7" t="s">
        <v>262</v>
      </c>
      <c r="G19" s="9" t="s">
        <v>301</v>
      </c>
      <c r="H19" s="7"/>
      <c r="I19" s="8" t="s">
        <v>249</v>
      </c>
      <c r="J19" s="7"/>
      <c r="K19" s="7"/>
      <c r="L19" s="15"/>
      <c r="M19" s="15"/>
      <c r="N19" s="15"/>
      <c r="O19" s="22"/>
      <c r="P19" s="16"/>
      <c r="Q19" s="1"/>
      <c r="R19" s="1"/>
    </row>
    <row r="20" spans="1:18" ht="20.25">
      <c r="A20" s="30">
        <f t="shared" si="0"/>
        <v>18</v>
      </c>
      <c r="B20" s="15">
        <v>1</v>
      </c>
      <c r="C20" s="15"/>
      <c r="D20" s="15"/>
      <c r="E20" s="7" t="s">
        <v>2</v>
      </c>
      <c r="F20" s="7" t="s">
        <v>3</v>
      </c>
      <c r="G20" s="9" t="s">
        <v>302</v>
      </c>
      <c r="H20" s="7" t="s">
        <v>94</v>
      </c>
      <c r="I20" s="14" t="s">
        <v>140</v>
      </c>
      <c r="J20" s="10" t="s">
        <v>141</v>
      </c>
      <c r="K20" s="7"/>
      <c r="L20" s="15"/>
      <c r="M20" s="15"/>
      <c r="N20" s="15"/>
      <c r="O20" s="22"/>
      <c r="P20" s="16"/>
      <c r="Q20" s="1">
        <f>SUM(M5:N5,M8:N13,P3,P18)</f>
        <v>200</v>
      </c>
      <c r="R20" s="1"/>
    </row>
    <row r="21" spans="1:16" ht="20.25">
      <c r="A21" s="30">
        <f t="shared" si="0"/>
        <v>19</v>
      </c>
      <c r="B21" s="15">
        <v>1</v>
      </c>
      <c r="C21" s="15">
        <v>1</v>
      </c>
      <c r="D21" s="15">
        <v>1</v>
      </c>
      <c r="E21" s="7" t="s">
        <v>65</v>
      </c>
      <c r="F21" s="7" t="s">
        <v>67</v>
      </c>
      <c r="G21" s="9" t="s">
        <v>303</v>
      </c>
      <c r="H21" s="7" t="s">
        <v>68</v>
      </c>
      <c r="I21" s="7"/>
      <c r="J21" s="7"/>
      <c r="K21" s="7"/>
      <c r="L21" s="15"/>
      <c r="M21" s="15">
        <v>15</v>
      </c>
      <c r="N21" s="15"/>
      <c r="O21" s="22"/>
      <c r="P21" s="16"/>
    </row>
    <row r="22" spans="1:16" ht="20.25">
      <c r="A22" s="30">
        <f t="shared" si="0"/>
        <v>20</v>
      </c>
      <c r="B22" s="15">
        <v>1</v>
      </c>
      <c r="C22" s="15"/>
      <c r="D22" s="15"/>
      <c r="E22" s="7" t="s">
        <v>66</v>
      </c>
      <c r="F22" s="7" t="s">
        <v>317</v>
      </c>
      <c r="G22" s="9" t="s">
        <v>304</v>
      </c>
      <c r="H22" s="7" t="s">
        <v>68</v>
      </c>
      <c r="I22" s="8" t="s">
        <v>154</v>
      </c>
      <c r="J22" s="10" t="s">
        <v>155</v>
      </c>
      <c r="K22" s="7"/>
      <c r="L22" s="15"/>
      <c r="M22" s="15">
        <v>15</v>
      </c>
      <c r="N22" s="15"/>
      <c r="O22" s="22"/>
      <c r="P22" s="16"/>
    </row>
    <row r="23" spans="1:16" ht="20.25">
      <c r="A23" s="30">
        <f t="shared" si="0"/>
        <v>21</v>
      </c>
      <c r="B23" s="15">
        <v>1</v>
      </c>
      <c r="C23" s="15">
        <v>1</v>
      </c>
      <c r="D23" s="15">
        <v>1</v>
      </c>
      <c r="E23" s="7" t="s">
        <v>66</v>
      </c>
      <c r="F23" s="7" t="s">
        <v>53</v>
      </c>
      <c r="G23" s="9" t="s">
        <v>305</v>
      </c>
      <c r="H23" s="7"/>
      <c r="I23" s="8" t="s">
        <v>124</v>
      </c>
      <c r="J23" s="7"/>
      <c r="K23" s="7"/>
      <c r="L23" s="15"/>
      <c r="M23" s="15">
        <v>15</v>
      </c>
      <c r="N23" s="15"/>
      <c r="O23" s="22"/>
      <c r="P23" s="16">
        <v>50</v>
      </c>
    </row>
    <row r="24" spans="1:16" ht="20.25">
      <c r="A24" s="30">
        <f t="shared" si="0"/>
        <v>22</v>
      </c>
      <c r="B24" s="15">
        <v>1</v>
      </c>
      <c r="C24" s="15">
        <v>1</v>
      </c>
      <c r="D24" s="15">
        <v>1</v>
      </c>
      <c r="E24" s="7" t="s">
        <v>173</v>
      </c>
      <c r="F24" s="7" t="s">
        <v>15</v>
      </c>
      <c r="G24" s="9" t="s">
        <v>306</v>
      </c>
      <c r="H24" s="7" t="s">
        <v>69</v>
      </c>
      <c r="I24" s="7"/>
      <c r="J24" s="7" t="s">
        <v>250</v>
      </c>
      <c r="K24" s="7"/>
      <c r="L24" s="15">
        <f>2*9</f>
        <v>18</v>
      </c>
      <c r="M24" s="15">
        <v>15</v>
      </c>
      <c r="N24" s="15">
        <v>30</v>
      </c>
      <c r="O24" s="40">
        <v>1</v>
      </c>
      <c r="P24" s="16"/>
    </row>
    <row r="25" spans="1:16" ht="20.25">
      <c r="A25" s="30">
        <f t="shared" si="0"/>
        <v>23</v>
      </c>
      <c r="B25" s="15">
        <v>1</v>
      </c>
      <c r="C25" s="15">
        <v>1</v>
      </c>
      <c r="D25" s="15">
        <v>1</v>
      </c>
      <c r="E25" s="7" t="s">
        <v>173</v>
      </c>
      <c r="F25" s="7"/>
      <c r="G25" s="9"/>
      <c r="H25" s="7"/>
      <c r="I25" s="7"/>
      <c r="J25" s="7"/>
      <c r="K25" s="7"/>
      <c r="L25" s="15">
        <f>2*9</f>
        <v>18</v>
      </c>
      <c r="M25" s="15">
        <v>10</v>
      </c>
      <c r="N25" s="15">
        <v>30</v>
      </c>
      <c r="O25" s="22"/>
      <c r="P25" s="16"/>
    </row>
    <row r="26" spans="1:16" ht="20.25">
      <c r="A26" s="30">
        <f t="shared" si="0"/>
        <v>24</v>
      </c>
      <c r="B26" s="15">
        <v>1</v>
      </c>
      <c r="C26" s="15">
        <v>1</v>
      </c>
      <c r="D26" s="15"/>
      <c r="E26" s="7" t="s">
        <v>174</v>
      </c>
      <c r="F26" s="7" t="s">
        <v>218</v>
      </c>
      <c r="G26" s="9" t="s">
        <v>307</v>
      </c>
      <c r="H26" s="7" t="s">
        <v>69</v>
      </c>
      <c r="I26" s="7"/>
      <c r="J26" s="7" t="s">
        <v>219</v>
      </c>
      <c r="K26" s="7"/>
      <c r="L26" s="15">
        <f>2*7</f>
        <v>14</v>
      </c>
      <c r="M26" s="15">
        <v>10</v>
      </c>
      <c r="N26" s="15">
        <v>30</v>
      </c>
      <c r="O26" s="22"/>
      <c r="P26" s="16"/>
    </row>
    <row r="27" spans="1:16" ht="20.25">
      <c r="A27" s="30">
        <f t="shared" si="0"/>
        <v>25</v>
      </c>
      <c r="B27" s="15">
        <v>1</v>
      </c>
      <c r="C27" s="15">
        <v>1</v>
      </c>
      <c r="D27" s="15">
        <v>1</v>
      </c>
      <c r="E27" s="7" t="s">
        <v>174</v>
      </c>
      <c r="F27" s="41" t="s">
        <v>414</v>
      </c>
      <c r="G27" s="9"/>
      <c r="H27" s="7"/>
      <c r="I27" s="7"/>
      <c r="J27" s="7"/>
      <c r="K27" s="7"/>
      <c r="L27" s="15">
        <f>2*7</f>
        <v>14</v>
      </c>
      <c r="M27" s="15">
        <v>10</v>
      </c>
      <c r="N27" s="15">
        <v>30</v>
      </c>
      <c r="O27" s="22"/>
      <c r="P27" s="16"/>
    </row>
    <row r="28" spans="1:16" ht="20.25">
      <c r="A28" s="30">
        <f t="shared" si="0"/>
        <v>26</v>
      </c>
      <c r="B28" s="15">
        <v>1</v>
      </c>
      <c r="C28" s="15">
        <v>1</v>
      </c>
      <c r="D28" s="15">
        <v>1</v>
      </c>
      <c r="E28" s="7" t="s">
        <v>425</v>
      </c>
      <c r="F28" s="7"/>
      <c r="G28" s="9"/>
      <c r="H28" s="7"/>
      <c r="I28" s="7"/>
      <c r="J28" s="7"/>
      <c r="K28" s="7"/>
      <c r="L28" s="15">
        <f>2*8</f>
        <v>16</v>
      </c>
      <c r="M28" s="15">
        <v>10</v>
      </c>
      <c r="N28" s="15">
        <v>30</v>
      </c>
      <c r="O28" s="22"/>
      <c r="P28" s="16"/>
    </row>
    <row r="29" spans="1:16" ht="20.25">
      <c r="A29" s="30">
        <f t="shared" si="0"/>
        <v>27</v>
      </c>
      <c r="B29" s="15">
        <v>1</v>
      </c>
      <c r="C29" s="15">
        <v>0</v>
      </c>
      <c r="D29" s="15">
        <v>1</v>
      </c>
      <c r="E29" s="7" t="s">
        <v>361</v>
      </c>
      <c r="F29" s="7" t="s">
        <v>315</v>
      </c>
      <c r="G29" s="9" t="s">
        <v>308</v>
      </c>
      <c r="H29" s="7" t="s">
        <v>69</v>
      </c>
      <c r="I29" s="7"/>
      <c r="J29" s="7"/>
      <c r="K29" s="7"/>
      <c r="L29" s="15">
        <f>2*5</f>
        <v>10</v>
      </c>
      <c r="M29" s="15">
        <v>10</v>
      </c>
      <c r="N29" s="15">
        <v>30</v>
      </c>
      <c r="O29" s="22"/>
      <c r="P29" s="16"/>
    </row>
    <row r="30" spans="1:16" ht="20.25">
      <c r="A30" s="30">
        <f t="shared" si="0"/>
        <v>28</v>
      </c>
      <c r="B30" s="15"/>
      <c r="C30" s="15">
        <v>1</v>
      </c>
      <c r="D30" s="15">
        <v>1</v>
      </c>
      <c r="E30" s="7" t="s">
        <v>361</v>
      </c>
      <c r="F30" s="7" t="s">
        <v>358</v>
      </c>
      <c r="G30" s="9"/>
      <c r="H30" s="7" t="s">
        <v>359</v>
      </c>
      <c r="I30" s="7"/>
      <c r="J30" s="7" t="s">
        <v>360</v>
      </c>
      <c r="K30" s="7"/>
      <c r="L30" s="15"/>
      <c r="M30" s="15"/>
      <c r="N30" s="15"/>
      <c r="O30" s="22"/>
      <c r="P30" s="16"/>
    </row>
    <row r="31" spans="1:16" ht="20.25">
      <c r="A31" s="30">
        <f t="shared" si="0"/>
        <v>29</v>
      </c>
      <c r="B31" s="15"/>
      <c r="C31" s="15">
        <v>1</v>
      </c>
      <c r="D31" s="15">
        <v>1</v>
      </c>
      <c r="E31" s="7" t="s">
        <v>361</v>
      </c>
      <c r="F31" s="7"/>
      <c r="G31" s="9"/>
      <c r="H31" s="7" t="s">
        <v>392</v>
      </c>
      <c r="I31" s="7"/>
      <c r="J31" s="7"/>
      <c r="K31" s="7"/>
      <c r="L31" s="15"/>
      <c r="M31" s="15"/>
      <c r="N31" s="15"/>
      <c r="O31" s="22"/>
      <c r="P31" s="16"/>
    </row>
    <row r="32" spans="1:16" ht="20.25">
      <c r="A32" s="30">
        <f t="shared" si="0"/>
        <v>30</v>
      </c>
      <c r="B32" s="15">
        <v>1</v>
      </c>
      <c r="C32" s="15">
        <v>1</v>
      </c>
      <c r="D32" s="15">
        <v>1</v>
      </c>
      <c r="E32" s="7" t="s">
        <v>175</v>
      </c>
      <c r="F32" s="7" t="s">
        <v>316</v>
      </c>
      <c r="G32" s="9" t="s">
        <v>309</v>
      </c>
      <c r="H32" s="7"/>
      <c r="I32" s="7"/>
      <c r="J32" s="7"/>
      <c r="K32" s="7"/>
      <c r="L32" s="15">
        <f>2*7</f>
        <v>14</v>
      </c>
      <c r="M32" s="15">
        <v>10</v>
      </c>
      <c r="N32" s="15">
        <v>30</v>
      </c>
      <c r="O32" s="22"/>
      <c r="P32" s="16"/>
    </row>
    <row r="33" spans="1:16" ht="20.25">
      <c r="A33" s="30">
        <f t="shared" si="0"/>
        <v>31</v>
      </c>
      <c r="B33" s="15">
        <v>1</v>
      </c>
      <c r="C33" s="15">
        <v>1</v>
      </c>
      <c r="D33" s="15">
        <v>1</v>
      </c>
      <c r="E33" s="7" t="s">
        <v>176</v>
      </c>
      <c r="F33" s="7" t="s">
        <v>318</v>
      </c>
      <c r="G33" s="9" t="s">
        <v>310</v>
      </c>
      <c r="H33" s="7"/>
      <c r="I33" s="7"/>
      <c r="J33" s="7"/>
      <c r="K33" s="7"/>
      <c r="L33" s="15">
        <f>2*7</f>
        <v>14</v>
      </c>
      <c r="M33" s="15">
        <v>10</v>
      </c>
      <c r="N33" s="15">
        <v>30</v>
      </c>
      <c r="O33" s="22"/>
      <c r="P33" s="16"/>
    </row>
    <row r="34" spans="1:16" ht="20.25">
      <c r="A34" s="30">
        <f t="shared" si="0"/>
        <v>32</v>
      </c>
      <c r="B34" s="15">
        <v>1</v>
      </c>
      <c r="C34" s="15">
        <v>1</v>
      </c>
      <c r="D34" s="15">
        <v>1</v>
      </c>
      <c r="E34" s="7" t="s">
        <v>177</v>
      </c>
      <c r="F34" s="7"/>
      <c r="G34" s="9"/>
      <c r="H34" s="7"/>
      <c r="I34" s="7"/>
      <c r="J34" s="7"/>
      <c r="K34" s="7"/>
      <c r="L34" s="15">
        <f aca="true" t="shared" si="1" ref="L34:L43">2*9</f>
        <v>18</v>
      </c>
      <c r="M34" s="15">
        <v>10</v>
      </c>
      <c r="N34" s="15">
        <v>30</v>
      </c>
      <c r="O34" s="22"/>
      <c r="P34" s="16"/>
    </row>
    <row r="35" spans="1:16" ht="20.25">
      <c r="A35" s="30">
        <f t="shared" si="0"/>
        <v>33</v>
      </c>
      <c r="B35" s="15">
        <v>1</v>
      </c>
      <c r="C35" s="15">
        <v>1</v>
      </c>
      <c r="D35" s="15">
        <v>1</v>
      </c>
      <c r="E35" s="7" t="s">
        <v>178</v>
      </c>
      <c r="F35" s="7" t="s">
        <v>319</v>
      </c>
      <c r="G35" s="9" t="s">
        <v>311</v>
      </c>
      <c r="H35" s="7"/>
      <c r="I35" s="7"/>
      <c r="J35" s="7"/>
      <c r="K35" s="7"/>
      <c r="L35" s="15">
        <f>2*7</f>
        <v>14</v>
      </c>
      <c r="M35" s="15">
        <v>10</v>
      </c>
      <c r="N35" s="15">
        <v>30</v>
      </c>
      <c r="O35" s="22"/>
      <c r="P35" s="16"/>
    </row>
    <row r="36" spans="1:16" ht="20.25">
      <c r="A36" s="30">
        <f t="shared" si="0"/>
        <v>34</v>
      </c>
      <c r="B36" s="15">
        <v>1</v>
      </c>
      <c r="C36" s="15">
        <v>1</v>
      </c>
      <c r="D36" s="15">
        <v>1</v>
      </c>
      <c r="E36" s="7" t="s">
        <v>179</v>
      </c>
      <c r="F36" s="7" t="s">
        <v>320</v>
      </c>
      <c r="G36" s="9" t="s">
        <v>312</v>
      </c>
      <c r="H36" s="7"/>
      <c r="I36" s="7"/>
      <c r="J36" s="7"/>
      <c r="K36" s="7"/>
      <c r="L36" s="15">
        <f t="shared" si="1"/>
        <v>18</v>
      </c>
      <c r="M36" s="15">
        <v>10</v>
      </c>
      <c r="N36" s="15">
        <v>30</v>
      </c>
      <c r="O36" s="22"/>
      <c r="P36" s="16"/>
    </row>
    <row r="37" spans="1:16" ht="20.25">
      <c r="A37" s="30">
        <f t="shared" si="0"/>
        <v>35</v>
      </c>
      <c r="B37" s="15">
        <v>1</v>
      </c>
      <c r="C37" s="15">
        <v>1</v>
      </c>
      <c r="D37" s="15">
        <v>1</v>
      </c>
      <c r="E37" s="7" t="s">
        <v>180</v>
      </c>
      <c r="F37" s="7" t="s">
        <v>321</v>
      </c>
      <c r="G37" s="9" t="s">
        <v>313</v>
      </c>
      <c r="H37" s="7"/>
      <c r="I37" s="7"/>
      <c r="J37" s="7"/>
      <c r="K37" s="7"/>
      <c r="L37" s="15">
        <f t="shared" si="1"/>
        <v>18</v>
      </c>
      <c r="M37" s="15">
        <v>10</v>
      </c>
      <c r="N37" s="15">
        <v>30</v>
      </c>
      <c r="O37" s="22"/>
      <c r="P37" s="16"/>
    </row>
    <row r="38" spans="1:16" ht="20.25">
      <c r="A38" s="30">
        <f t="shared" si="0"/>
        <v>36</v>
      </c>
      <c r="B38" s="15">
        <v>1</v>
      </c>
      <c r="C38" s="15">
        <v>1</v>
      </c>
      <c r="D38" s="15">
        <v>1</v>
      </c>
      <c r="E38" s="7" t="s">
        <v>190</v>
      </c>
      <c r="F38" s="7" t="s">
        <v>157</v>
      </c>
      <c r="G38" s="9" t="s">
        <v>314</v>
      </c>
      <c r="H38" s="7" t="s">
        <v>69</v>
      </c>
      <c r="I38" s="7"/>
      <c r="J38" s="7" t="s">
        <v>156</v>
      </c>
      <c r="K38" s="7"/>
      <c r="L38" s="15">
        <f t="shared" si="1"/>
        <v>18</v>
      </c>
      <c r="M38" s="15">
        <v>10</v>
      </c>
      <c r="N38" s="15">
        <v>30</v>
      </c>
      <c r="O38" s="22"/>
      <c r="P38" s="16"/>
    </row>
    <row r="39" spans="1:16" ht="20.25">
      <c r="A39" s="30">
        <f t="shared" si="0"/>
        <v>37</v>
      </c>
      <c r="B39" s="15">
        <v>1</v>
      </c>
      <c r="C39" s="15">
        <v>1</v>
      </c>
      <c r="D39" s="15">
        <v>1</v>
      </c>
      <c r="E39" s="7" t="s">
        <v>75</v>
      </c>
      <c r="F39" s="7" t="s">
        <v>245</v>
      </c>
      <c r="G39" s="9" t="s">
        <v>322</v>
      </c>
      <c r="H39" s="7" t="s">
        <v>73</v>
      </c>
      <c r="I39" s="7"/>
      <c r="J39" s="7" t="s">
        <v>208</v>
      </c>
      <c r="K39" s="7"/>
      <c r="L39" s="15">
        <f t="shared" si="1"/>
        <v>18</v>
      </c>
      <c r="M39" s="15">
        <v>10</v>
      </c>
      <c r="N39" s="15">
        <v>20</v>
      </c>
      <c r="O39" s="22"/>
      <c r="P39" s="16"/>
    </row>
    <row r="40" spans="1:16" ht="20.25">
      <c r="A40" s="30">
        <f t="shared" si="0"/>
        <v>38</v>
      </c>
      <c r="B40" s="15">
        <v>1</v>
      </c>
      <c r="C40" s="15">
        <v>1</v>
      </c>
      <c r="D40" s="15"/>
      <c r="E40" s="7" t="s">
        <v>75</v>
      </c>
      <c r="F40" s="7" t="s">
        <v>206</v>
      </c>
      <c r="G40" s="9" t="s">
        <v>323</v>
      </c>
      <c r="H40" s="7" t="s">
        <v>69</v>
      </c>
      <c r="I40" s="31"/>
      <c r="J40" s="7" t="s">
        <v>209</v>
      </c>
      <c r="K40" s="7"/>
      <c r="L40" s="15">
        <f t="shared" si="1"/>
        <v>18</v>
      </c>
      <c r="M40" s="15">
        <v>10</v>
      </c>
      <c r="N40" s="15">
        <v>20</v>
      </c>
      <c r="O40" s="22"/>
      <c r="P40" s="16"/>
    </row>
    <row r="41" spans="1:16" ht="20.25">
      <c r="A41" s="30">
        <f t="shared" si="0"/>
        <v>39</v>
      </c>
      <c r="B41" s="15">
        <v>1</v>
      </c>
      <c r="C41" s="15">
        <v>1</v>
      </c>
      <c r="D41" s="15">
        <v>1</v>
      </c>
      <c r="E41" s="7" t="s">
        <v>76</v>
      </c>
      <c r="F41" s="7" t="s">
        <v>207</v>
      </c>
      <c r="G41" s="9" t="s">
        <v>324</v>
      </c>
      <c r="H41" s="7" t="s">
        <v>74</v>
      </c>
      <c r="I41" s="31"/>
      <c r="J41" s="7" t="s">
        <v>210</v>
      </c>
      <c r="K41" s="7"/>
      <c r="L41" s="15">
        <f t="shared" si="1"/>
        <v>18</v>
      </c>
      <c r="M41" s="15">
        <v>10</v>
      </c>
      <c r="N41" s="15">
        <v>20</v>
      </c>
      <c r="O41" s="22"/>
      <c r="P41" s="16"/>
    </row>
    <row r="42" spans="1:16" ht="20.25">
      <c r="A42" s="30">
        <f t="shared" si="0"/>
        <v>40</v>
      </c>
      <c r="B42" s="15">
        <v>1</v>
      </c>
      <c r="C42" s="15">
        <v>1</v>
      </c>
      <c r="D42" s="15">
        <v>1</v>
      </c>
      <c r="E42" s="7" t="s">
        <v>77</v>
      </c>
      <c r="F42" s="7" t="s">
        <v>37</v>
      </c>
      <c r="G42" s="9" t="s">
        <v>325</v>
      </c>
      <c r="H42" s="7" t="s">
        <v>73</v>
      </c>
      <c r="I42" s="7" t="s">
        <v>203</v>
      </c>
      <c r="J42" s="12" t="s">
        <v>55</v>
      </c>
      <c r="K42" s="7"/>
      <c r="L42" s="15">
        <f t="shared" si="1"/>
        <v>18</v>
      </c>
      <c r="M42" s="15">
        <v>10</v>
      </c>
      <c r="N42" s="15">
        <v>20</v>
      </c>
      <c r="O42" s="22"/>
      <c r="P42" s="16"/>
    </row>
    <row r="43" spans="1:16" ht="20.25">
      <c r="A43" s="30">
        <f t="shared" si="0"/>
        <v>41</v>
      </c>
      <c r="B43" s="15">
        <v>1</v>
      </c>
      <c r="C43" s="15">
        <v>1</v>
      </c>
      <c r="D43" s="15">
        <v>1</v>
      </c>
      <c r="E43" s="7" t="s">
        <v>77</v>
      </c>
      <c r="F43" s="7" t="s">
        <v>54</v>
      </c>
      <c r="G43" s="9" t="s">
        <v>326</v>
      </c>
      <c r="H43" s="7" t="s">
        <v>69</v>
      </c>
      <c r="I43" s="8" t="s">
        <v>123</v>
      </c>
      <c r="J43" s="12" t="s">
        <v>56</v>
      </c>
      <c r="K43" s="7"/>
      <c r="L43" s="15">
        <f t="shared" si="1"/>
        <v>18</v>
      </c>
      <c r="M43" s="15">
        <v>10</v>
      </c>
      <c r="N43" s="15">
        <v>20</v>
      </c>
      <c r="O43" s="40">
        <v>1</v>
      </c>
      <c r="P43" s="16"/>
    </row>
    <row r="44" spans="1:16" ht="20.25">
      <c r="A44" s="30">
        <f t="shared" si="0"/>
        <v>42</v>
      </c>
      <c r="B44" s="15">
        <v>1</v>
      </c>
      <c r="C44" s="15">
        <v>1</v>
      </c>
      <c r="D44" s="15">
        <v>1</v>
      </c>
      <c r="E44" s="7" t="s">
        <v>78</v>
      </c>
      <c r="F44" s="7" t="s">
        <v>246</v>
      </c>
      <c r="G44" s="9" t="s">
        <v>327</v>
      </c>
      <c r="H44" s="7" t="s">
        <v>73</v>
      </c>
      <c r="I44" s="7"/>
      <c r="J44" s="7"/>
      <c r="K44" s="7"/>
      <c r="L44" s="15">
        <f>2*8</f>
        <v>16</v>
      </c>
      <c r="M44" s="15">
        <v>10</v>
      </c>
      <c r="N44" s="15">
        <v>20</v>
      </c>
      <c r="O44" s="22"/>
      <c r="P44" s="16"/>
    </row>
    <row r="45" spans="1:16" ht="20.25">
      <c r="A45" s="30">
        <f t="shared" si="0"/>
        <v>43</v>
      </c>
      <c r="B45" s="15">
        <v>1</v>
      </c>
      <c r="C45" s="15">
        <v>1</v>
      </c>
      <c r="D45" s="15">
        <v>1</v>
      </c>
      <c r="E45" s="7" t="s">
        <v>103</v>
      </c>
      <c r="F45" s="7" t="s">
        <v>211</v>
      </c>
      <c r="G45" s="9" t="s">
        <v>328</v>
      </c>
      <c r="H45" s="7" t="s">
        <v>104</v>
      </c>
      <c r="I45" s="7"/>
      <c r="J45" s="7" t="s">
        <v>213</v>
      </c>
      <c r="K45" s="7"/>
      <c r="L45" s="15">
        <f aca="true" t="shared" si="2" ref="L45:L52">2*7</f>
        <v>14</v>
      </c>
      <c r="M45" s="15">
        <v>10</v>
      </c>
      <c r="N45" s="15">
        <v>20</v>
      </c>
      <c r="O45" s="22"/>
      <c r="P45" s="16"/>
    </row>
    <row r="46" spans="1:16" ht="20.25">
      <c r="A46" s="30">
        <f>A45+1</f>
        <v>44</v>
      </c>
      <c r="B46" s="15">
        <v>1</v>
      </c>
      <c r="C46" s="15">
        <v>1</v>
      </c>
      <c r="D46" s="15">
        <v>1</v>
      </c>
      <c r="E46" s="7" t="s">
        <v>79</v>
      </c>
      <c r="F46" s="7" t="s">
        <v>415</v>
      </c>
      <c r="G46" s="9" t="s">
        <v>329</v>
      </c>
      <c r="H46" s="7" t="s">
        <v>105</v>
      </c>
      <c r="I46" s="7"/>
      <c r="J46" s="7" t="s">
        <v>214</v>
      </c>
      <c r="K46" s="7"/>
      <c r="L46" s="15">
        <f t="shared" si="2"/>
        <v>14</v>
      </c>
      <c r="M46" s="15">
        <v>10</v>
      </c>
      <c r="N46" s="15">
        <v>20</v>
      </c>
      <c r="O46" s="22"/>
      <c r="P46" s="16"/>
    </row>
    <row r="47" spans="1:16" ht="20.25">
      <c r="A47" s="30">
        <f t="shared" si="0"/>
        <v>45</v>
      </c>
      <c r="B47" s="15">
        <v>1</v>
      </c>
      <c r="C47" s="15">
        <v>1</v>
      </c>
      <c r="D47" s="15">
        <v>1</v>
      </c>
      <c r="E47" s="7" t="s">
        <v>80</v>
      </c>
      <c r="F47" s="7" t="s">
        <v>212</v>
      </c>
      <c r="G47" s="9" t="s">
        <v>330</v>
      </c>
      <c r="H47" s="7" t="s">
        <v>104</v>
      </c>
      <c r="I47" s="7"/>
      <c r="J47" s="7" t="s">
        <v>215</v>
      </c>
      <c r="K47" s="7"/>
      <c r="L47" s="15">
        <f t="shared" si="2"/>
        <v>14</v>
      </c>
      <c r="M47" s="15">
        <v>10</v>
      </c>
      <c r="N47" s="15">
        <v>20</v>
      </c>
      <c r="O47" s="22"/>
      <c r="P47" s="16"/>
    </row>
    <row r="48" spans="1:16" ht="20.25">
      <c r="A48" s="30">
        <f t="shared" si="0"/>
        <v>46</v>
      </c>
      <c r="B48" s="15">
        <v>1</v>
      </c>
      <c r="C48" s="15">
        <v>1</v>
      </c>
      <c r="D48" s="15">
        <v>1</v>
      </c>
      <c r="E48" s="7" t="s">
        <v>81</v>
      </c>
      <c r="F48" s="31" t="s">
        <v>409</v>
      </c>
      <c r="G48" s="32"/>
      <c r="H48" s="7" t="s">
        <v>99</v>
      </c>
      <c r="I48" s="7"/>
      <c r="J48" s="7"/>
      <c r="K48" s="7"/>
      <c r="L48" s="15">
        <f t="shared" si="2"/>
        <v>14</v>
      </c>
      <c r="M48" s="15">
        <v>10</v>
      </c>
      <c r="N48" s="15">
        <v>20</v>
      </c>
      <c r="O48" s="22"/>
      <c r="P48" s="16"/>
    </row>
    <row r="49" spans="1:16" ht="20.25">
      <c r="A49" s="30">
        <f t="shared" si="0"/>
        <v>47</v>
      </c>
      <c r="B49" s="15">
        <v>1</v>
      </c>
      <c r="C49" s="15">
        <v>1</v>
      </c>
      <c r="D49" s="15">
        <v>1</v>
      </c>
      <c r="E49" s="7" t="s">
        <v>81</v>
      </c>
      <c r="F49" s="7" t="s">
        <v>410</v>
      </c>
      <c r="G49" s="9"/>
      <c r="H49" s="7" t="s">
        <v>102</v>
      </c>
      <c r="I49" s="7"/>
      <c r="J49" s="7"/>
      <c r="K49" s="7"/>
      <c r="L49" s="15">
        <f t="shared" si="2"/>
        <v>14</v>
      </c>
      <c r="M49" s="15">
        <v>10</v>
      </c>
      <c r="N49" s="15">
        <v>20</v>
      </c>
      <c r="O49" s="22"/>
      <c r="P49" s="16"/>
    </row>
    <row r="50" spans="1:16" ht="20.25">
      <c r="A50" s="30">
        <f t="shared" si="0"/>
        <v>48</v>
      </c>
      <c r="B50" s="15">
        <v>1</v>
      </c>
      <c r="C50" s="15">
        <v>1</v>
      </c>
      <c r="D50" s="15">
        <v>1</v>
      </c>
      <c r="E50" s="7" t="s">
        <v>81</v>
      </c>
      <c r="F50" s="7" t="s">
        <v>411</v>
      </c>
      <c r="G50" s="9"/>
      <c r="H50" s="7" t="s">
        <v>102</v>
      </c>
      <c r="I50" s="7"/>
      <c r="J50" s="7"/>
      <c r="K50" s="7"/>
      <c r="L50" s="15">
        <f t="shared" si="2"/>
        <v>14</v>
      </c>
      <c r="M50" s="15">
        <v>10</v>
      </c>
      <c r="N50" s="15">
        <v>20</v>
      </c>
      <c r="O50" s="22"/>
      <c r="P50" s="16"/>
    </row>
    <row r="51" spans="1:16" ht="20.25">
      <c r="A51" s="30">
        <f t="shared" si="0"/>
        <v>49</v>
      </c>
      <c r="B51" s="15">
        <v>1</v>
      </c>
      <c r="C51" s="15">
        <v>1</v>
      </c>
      <c r="D51" s="15">
        <v>1</v>
      </c>
      <c r="E51" s="7" t="s">
        <v>172</v>
      </c>
      <c r="F51" s="7" t="s">
        <v>171</v>
      </c>
      <c r="G51" s="9" t="s">
        <v>331</v>
      </c>
      <c r="H51" s="7" t="s">
        <v>73</v>
      </c>
      <c r="I51" s="7"/>
      <c r="J51" s="13" t="s">
        <v>198</v>
      </c>
      <c r="K51" s="7"/>
      <c r="L51" s="15">
        <f t="shared" si="2"/>
        <v>14</v>
      </c>
      <c r="M51" s="15">
        <v>10</v>
      </c>
      <c r="N51" s="15">
        <v>20</v>
      </c>
      <c r="O51" s="40">
        <v>1</v>
      </c>
      <c r="P51" s="16"/>
    </row>
    <row r="52" spans="1:16" ht="20.25">
      <c r="A52" s="30">
        <f t="shared" si="0"/>
        <v>50</v>
      </c>
      <c r="B52" s="15">
        <v>1</v>
      </c>
      <c r="C52" s="15">
        <v>1</v>
      </c>
      <c r="D52" s="15">
        <v>1</v>
      </c>
      <c r="E52" s="7" t="s">
        <v>85</v>
      </c>
      <c r="F52" s="7" t="s">
        <v>39</v>
      </c>
      <c r="G52" s="9" t="s">
        <v>332</v>
      </c>
      <c r="H52" s="7" t="s">
        <v>92</v>
      </c>
      <c r="I52" s="7"/>
      <c r="J52" s="7" t="s">
        <v>57</v>
      </c>
      <c r="K52" s="7"/>
      <c r="L52" s="15">
        <f t="shared" si="2"/>
        <v>14</v>
      </c>
      <c r="M52" s="15">
        <v>10</v>
      </c>
      <c r="N52" s="15">
        <v>20</v>
      </c>
      <c r="O52" s="22"/>
      <c r="P52" s="16">
        <v>50</v>
      </c>
    </row>
    <row r="53" spans="1:16" ht="20.25">
      <c r="A53" s="30">
        <f t="shared" si="0"/>
        <v>51</v>
      </c>
      <c r="B53" s="15">
        <v>1</v>
      </c>
      <c r="C53" s="15">
        <v>1</v>
      </c>
      <c r="D53" s="15">
        <v>1</v>
      </c>
      <c r="E53" s="7" t="s">
        <v>82</v>
      </c>
      <c r="F53" s="7" t="s">
        <v>169</v>
      </c>
      <c r="G53" s="9" t="s">
        <v>333</v>
      </c>
      <c r="H53" s="7" t="s">
        <v>91</v>
      </c>
      <c r="I53" s="7" t="s">
        <v>170</v>
      </c>
      <c r="J53" s="7"/>
      <c r="K53" s="7"/>
      <c r="L53" s="15">
        <f>2*9</f>
        <v>18</v>
      </c>
      <c r="M53" s="15">
        <v>10</v>
      </c>
      <c r="N53" s="15">
        <v>20</v>
      </c>
      <c r="O53" s="22"/>
      <c r="P53" s="16"/>
    </row>
    <row r="54" spans="1:16" ht="20.25">
      <c r="A54" s="30">
        <f t="shared" si="0"/>
        <v>52</v>
      </c>
      <c r="B54" s="15">
        <v>1</v>
      </c>
      <c r="C54" s="15">
        <v>1</v>
      </c>
      <c r="D54" s="15">
        <v>1</v>
      </c>
      <c r="E54" s="7" t="s">
        <v>83</v>
      </c>
      <c r="F54" s="7"/>
      <c r="G54" s="9"/>
      <c r="H54" s="7" t="s">
        <v>90</v>
      </c>
      <c r="I54" s="7"/>
      <c r="J54" s="7"/>
      <c r="K54" s="7"/>
      <c r="L54" s="15">
        <f>2*9</f>
        <v>18</v>
      </c>
      <c r="M54" s="15">
        <v>10</v>
      </c>
      <c r="N54" s="15">
        <v>20</v>
      </c>
      <c r="O54" s="22"/>
      <c r="P54" s="16"/>
    </row>
    <row r="55" spans="1:16" ht="20.25">
      <c r="A55" s="30">
        <f t="shared" si="0"/>
        <v>53</v>
      </c>
      <c r="B55" s="15">
        <v>1</v>
      </c>
      <c r="C55" s="15">
        <v>1</v>
      </c>
      <c r="D55" s="15">
        <v>1</v>
      </c>
      <c r="E55" s="7" t="s">
        <v>84</v>
      </c>
      <c r="F55" s="7" t="s">
        <v>417</v>
      </c>
      <c r="G55" s="9"/>
      <c r="H55" s="7" t="s">
        <v>418</v>
      </c>
      <c r="I55" s="7"/>
      <c r="J55" s="7" t="s">
        <v>419</v>
      </c>
      <c r="K55" s="7"/>
      <c r="L55" s="15">
        <f>2*11</f>
        <v>22</v>
      </c>
      <c r="M55" s="15">
        <v>10</v>
      </c>
      <c r="N55" s="15">
        <v>20</v>
      </c>
      <c r="O55" s="22"/>
      <c r="P55" s="16"/>
    </row>
    <row r="56" spans="1:16" ht="20.25">
      <c r="A56" s="30">
        <f t="shared" si="0"/>
        <v>54</v>
      </c>
      <c r="B56" s="15"/>
      <c r="C56" s="15"/>
      <c r="D56" s="15"/>
      <c r="E56" s="7" t="s">
        <v>86</v>
      </c>
      <c r="F56" s="7"/>
      <c r="G56" s="9"/>
      <c r="H56" s="7" t="s">
        <v>89</v>
      </c>
      <c r="I56" s="7"/>
      <c r="J56" s="7"/>
      <c r="K56" s="7"/>
      <c r="L56" s="15"/>
      <c r="M56" s="15"/>
      <c r="N56" s="15"/>
      <c r="O56" s="22"/>
      <c r="P56" s="16"/>
    </row>
    <row r="57" spans="1:16" ht="20.25">
      <c r="A57" s="30">
        <f t="shared" si="0"/>
        <v>55</v>
      </c>
      <c r="B57" s="15"/>
      <c r="C57" s="15">
        <v>1</v>
      </c>
      <c r="D57" s="11">
        <v>0</v>
      </c>
      <c r="E57" s="7" t="s">
        <v>100</v>
      </c>
      <c r="F57" s="7" t="s">
        <v>87</v>
      </c>
      <c r="G57" s="9" t="s">
        <v>334</v>
      </c>
      <c r="H57" s="7" t="s">
        <v>88</v>
      </c>
      <c r="I57" s="7"/>
      <c r="J57" s="7"/>
      <c r="K57" s="7"/>
      <c r="L57" s="15"/>
      <c r="M57" s="15"/>
      <c r="N57" s="15"/>
      <c r="O57" s="22"/>
      <c r="P57" s="16"/>
    </row>
    <row r="58" spans="1:16" ht="20.25">
      <c r="A58" s="30">
        <f t="shared" si="0"/>
        <v>56</v>
      </c>
      <c r="B58" s="15">
        <v>1</v>
      </c>
      <c r="C58" s="15">
        <v>1</v>
      </c>
      <c r="D58" s="15">
        <v>1</v>
      </c>
      <c r="E58" s="7" t="s">
        <v>234</v>
      </c>
      <c r="F58" s="7"/>
      <c r="G58" s="9"/>
      <c r="H58" s="7" t="s">
        <v>233</v>
      </c>
      <c r="I58" s="7"/>
      <c r="J58" s="7"/>
      <c r="K58" s="7"/>
      <c r="L58" s="15">
        <f>2*7</f>
        <v>14</v>
      </c>
      <c r="M58" s="15">
        <v>10</v>
      </c>
      <c r="N58" s="15">
        <v>20</v>
      </c>
      <c r="O58" s="22"/>
      <c r="P58" s="16"/>
    </row>
    <row r="59" spans="1:16" ht="20.25">
      <c r="A59" s="30">
        <f t="shared" si="0"/>
        <v>57</v>
      </c>
      <c r="B59" s="15">
        <v>1</v>
      </c>
      <c r="C59" s="15">
        <v>1</v>
      </c>
      <c r="D59" s="15">
        <v>1</v>
      </c>
      <c r="E59" s="7" t="s">
        <v>377</v>
      </c>
      <c r="F59" s="13" t="s">
        <v>199</v>
      </c>
      <c r="G59" s="9" t="s">
        <v>335</v>
      </c>
      <c r="H59" s="7" t="s">
        <v>98</v>
      </c>
      <c r="I59" s="7"/>
      <c r="J59" s="13" t="s">
        <v>200</v>
      </c>
      <c r="K59" s="7"/>
      <c r="L59" s="15">
        <f>2*9</f>
        <v>18</v>
      </c>
      <c r="M59" s="15">
        <v>10</v>
      </c>
      <c r="N59" s="15">
        <v>20</v>
      </c>
      <c r="O59" s="22"/>
      <c r="P59" s="16"/>
    </row>
    <row r="60" spans="1:16" ht="20.25">
      <c r="A60" s="30">
        <f t="shared" si="0"/>
        <v>58</v>
      </c>
      <c r="B60" s="15">
        <v>1</v>
      </c>
      <c r="C60" s="15">
        <v>1</v>
      </c>
      <c r="D60" s="15">
        <v>1</v>
      </c>
      <c r="E60" s="7" t="s">
        <v>97</v>
      </c>
      <c r="F60" s="13" t="s">
        <v>202</v>
      </c>
      <c r="G60" s="9" t="s">
        <v>336</v>
      </c>
      <c r="H60" s="7" t="s">
        <v>98</v>
      </c>
      <c r="I60" s="7"/>
      <c r="J60" s="13" t="s">
        <v>201</v>
      </c>
      <c r="K60" s="7"/>
      <c r="L60" s="15">
        <f>2*5</f>
        <v>10</v>
      </c>
      <c r="M60" s="15">
        <v>10</v>
      </c>
      <c r="N60" s="15">
        <v>20</v>
      </c>
      <c r="O60" s="22"/>
      <c r="P60" s="16"/>
    </row>
    <row r="61" spans="1:16" ht="20.25">
      <c r="A61" s="30">
        <f t="shared" si="0"/>
        <v>59</v>
      </c>
      <c r="B61" s="15">
        <v>1</v>
      </c>
      <c r="C61" s="15">
        <v>1</v>
      </c>
      <c r="D61" s="15">
        <v>1</v>
      </c>
      <c r="E61" s="7" t="s">
        <v>101</v>
      </c>
      <c r="F61" s="7" t="s">
        <v>340</v>
      </c>
      <c r="G61" s="9" t="s">
        <v>337</v>
      </c>
      <c r="H61" s="7"/>
      <c r="I61" s="7"/>
      <c r="J61" s="7" t="s">
        <v>416</v>
      </c>
      <c r="K61" s="7"/>
      <c r="L61" s="15">
        <f>2*7</f>
        <v>14</v>
      </c>
      <c r="M61" s="15">
        <v>10</v>
      </c>
      <c r="N61" s="15">
        <v>20</v>
      </c>
      <c r="O61" s="22"/>
      <c r="P61" s="16"/>
    </row>
    <row r="62" spans="1:16" ht="20.25">
      <c r="A62" s="30">
        <f t="shared" si="0"/>
        <v>60</v>
      </c>
      <c r="B62" s="15"/>
      <c r="C62" s="15"/>
      <c r="D62" s="15">
        <v>1</v>
      </c>
      <c r="E62" s="7" t="s">
        <v>422</v>
      </c>
      <c r="F62" s="7" t="s">
        <v>423</v>
      </c>
      <c r="G62" s="9"/>
      <c r="H62" s="7"/>
      <c r="I62" s="7"/>
      <c r="J62" s="7" t="s">
        <v>424</v>
      </c>
      <c r="K62" s="7"/>
      <c r="L62" s="15"/>
      <c r="M62" s="15"/>
      <c r="N62" s="15"/>
      <c r="O62" s="22"/>
      <c r="P62" s="16"/>
    </row>
    <row r="63" spans="1:16" ht="20.25">
      <c r="A63" s="30">
        <f t="shared" si="0"/>
        <v>61</v>
      </c>
      <c r="B63" s="15">
        <v>1</v>
      </c>
      <c r="C63" s="15">
        <v>1</v>
      </c>
      <c r="D63" s="15">
        <v>1</v>
      </c>
      <c r="E63" s="7" t="s">
        <v>93</v>
      </c>
      <c r="F63" s="7" t="s">
        <v>420</v>
      </c>
      <c r="G63" s="9"/>
      <c r="H63" s="7"/>
      <c r="I63" s="7"/>
      <c r="J63" s="7" t="s">
        <v>421</v>
      </c>
      <c r="K63" s="7"/>
      <c r="L63" s="15">
        <f>2*9</f>
        <v>18</v>
      </c>
      <c r="M63" s="15">
        <v>10</v>
      </c>
      <c r="N63" s="15">
        <v>20</v>
      </c>
      <c r="O63" s="22"/>
      <c r="P63" s="16"/>
    </row>
    <row r="64" spans="1:16" ht="20.25">
      <c r="A64" s="30">
        <f t="shared" si="0"/>
        <v>62</v>
      </c>
      <c r="B64" s="15">
        <v>1</v>
      </c>
      <c r="C64" s="15">
        <v>1</v>
      </c>
      <c r="D64" s="15">
        <v>1</v>
      </c>
      <c r="E64" s="7" t="s">
        <v>226</v>
      </c>
      <c r="F64" s="7" t="s">
        <v>216</v>
      </c>
      <c r="G64" s="9" t="s">
        <v>338</v>
      </c>
      <c r="H64" s="7" t="s">
        <v>73</v>
      </c>
      <c r="I64" s="7"/>
      <c r="J64" s="7" t="s">
        <v>217</v>
      </c>
      <c r="K64" s="7"/>
      <c r="L64" s="15">
        <f>2*7</f>
        <v>14</v>
      </c>
      <c r="M64" s="15">
        <v>10</v>
      </c>
      <c r="N64" s="15">
        <v>20</v>
      </c>
      <c r="O64" s="22"/>
      <c r="P64" s="16"/>
    </row>
    <row r="65" spans="1:16" ht="20.25">
      <c r="A65" s="30">
        <f t="shared" si="0"/>
        <v>63</v>
      </c>
      <c r="B65" s="15"/>
      <c r="C65" s="15">
        <v>1</v>
      </c>
      <c r="D65" s="15">
        <v>1</v>
      </c>
      <c r="E65" s="7" t="s">
        <v>281</v>
      </c>
      <c r="F65" s="7" t="s">
        <v>278</v>
      </c>
      <c r="G65" s="9"/>
      <c r="H65" s="7" t="s">
        <v>90</v>
      </c>
      <c r="I65" s="7"/>
      <c r="J65" s="7"/>
      <c r="K65" s="7"/>
      <c r="L65" s="15">
        <v>18</v>
      </c>
      <c r="M65" s="15">
        <v>10</v>
      </c>
      <c r="N65" s="15">
        <v>20</v>
      </c>
      <c r="O65" s="22"/>
      <c r="P65" s="16"/>
    </row>
    <row r="66" spans="1:16" ht="20.25">
      <c r="A66" s="30">
        <f t="shared" si="0"/>
        <v>64</v>
      </c>
      <c r="B66" s="15"/>
      <c r="C66" s="15">
        <v>1</v>
      </c>
      <c r="D66" s="15">
        <v>1</v>
      </c>
      <c r="E66" s="7" t="s">
        <v>282</v>
      </c>
      <c r="F66" s="7" t="s">
        <v>279</v>
      </c>
      <c r="G66" s="9"/>
      <c r="H66" s="7" t="s">
        <v>90</v>
      </c>
      <c r="I66" s="7"/>
      <c r="J66" s="7"/>
      <c r="K66" s="7"/>
      <c r="L66" s="15">
        <v>18</v>
      </c>
      <c r="M66" s="15">
        <v>10</v>
      </c>
      <c r="N66" s="15">
        <v>20</v>
      </c>
      <c r="O66" s="22"/>
      <c r="P66" s="16"/>
    </row>
    <row r="67" spans="1:16" ht="20.25">
      <c r="A67" s="30">
        <f t="shared" si="0"/>
        <v>65</v>
      </c>
      <c r="B67" s="15"/>
      <c r="C67" s="15">
        <v>1</v>
      </c>
      <c r="D67" s="15">
        <v>1</v>
      </c>
      <c r="E67" s="7" t="s">
        <v>283</v>
      </c>
      <c r="F67" s="7" t="s">
        <v>280</v>
      </c>
      <c r="G67" s="9"/>
      <c r="H67" s="7" t="s">
        <v>90</v>
      </c>
      <c r="I67" s="7"/>
      <c r="J67" s="7"/>
      <c r="K67" s="7"/>
      <c r="L67" s="15">
        <v>18</v>
      </c>
      <c r="M67" s="15">
        <v>10</v>
      </c>
      <c r="N67" s="15">
        <v>20</v>
      </c>
      <c r="O67" s="22"/>
      <c r="P67" s="16"/>
    </row>
    <row r="68" spans="1:16" ht="20.25">
      <c r="A68" s="30">
        <f t="shared" si="0"/>
        <v>66</v>
      </c>
      <c r="B68" s="15"/>
      <c r="C68" s="15">
        <v>1</v>
      </c>
      <c r="D68" s="15">
        <v>2</v>
      </c>
      <c r="E68" s="7" t="s">
        <v>386</v>
      </c>
      <c r="F68" s="7"/>
      <c r="G68" s="9"/>
      <c r="H68" s="7" t="s">
        <v>378</v>
      </c>
      <c r="I68" s="7"/>
      <c r="J68" s="7"/>
      <c r="K68" s="7"/>
      <c r="L68" s="15">
        <v>10</v>
      </c>
      <c r="M68" s="15">
        <v>10</v>
      </c>
      <c r="N68" s="15"/>
      <c r="O68" s="22"/>
      <c r="P68" s="16"/>
    </row>
    <row r="69" spans="1:16" ht="20.25">
      <c r="A69" s="30">
        <f t="shared" si="0"/>
        <v>67</v>
      </c>
      <c r="B69" s="15">
        <v>2</v>
      </c>
      <c r="C69" s="15">
        <v>0</v>
      </c>
      <c r="D69" s="15"/>
      <c r="E69" s="7" t="s">
        <v>4</v>
      </c>
      <c r="F69" s="7" t="s">
        <v>70</v>
      </c>
      <c r="G69" s="9" t="s">
        <v>339</v>
      </c>
      <c r="H69" s="7"/>
      <c r="I69" s="8" t="s">
        <v>185</v>
      </c>
      <c r="J69" s="10" t="s">
        <v>183</v>
      </c>
      <c r="K69" s="7"/>
      <c r="L69" s="15"/>
      <c r="M69" s="15"/>
      <c r="N69" s="15"/>
      <c r="O69" s="22"/>
      <c r="P69" s="16"/>
    </row>
    <row r="70" spans="1:16" ht="20.25">
      <c r="A70" s="30">
        <f aca="true" t="shared" si="3" ref="A70:A117">A69+1</f>
        <v>68</v>
      </c>
      <c r="B70" s="15">
        <v>1</v>
      </c>
      <c r="C70" s="15">
        <v>1</v>
      </c>
      <c r="D70" s="15">
        <v>1</v>
      </c>
      <c r="E70" s="7" t="s">
        <v>362</v>
      </c>
      <c r="F70" s="7" t="s">
        <v>237</v>
      </c>
      <c r="G70" s="9"/>
      <c r="H70" s="7"/>
      <c r="I70" s="8" t="s">
        <v>266</v>
      </c>
      <c r="J70" s="10"/>
      <c r="K70" s="7"/>
      <c r="L70" s="15"/>
      <c r="M70" s="15"/>
      <c r="N70" s="15"/>
      <c r="O70" s="22"/>
      <c r="P70" s="16"/>
    </row>
    <row r="71" spans="1:16" ht="20.25">
      <c r="A71" s="30">
        <f t="shared" si="3"/>
        <v>69</v>
      </c>
      <c r="B71" s="15"/>
      <c r="C71" s="15">
        <v>1</v>
      </c>
      <c r="D71" s="15">
        <v>1</v>
      </c>
      <c r="E71" s="7" t="s">
        <v>362</v>
      </c>
      <c r="F71" s="7" t="s">
        <v>264</v>
      </c>
      <c r="G71" s="9"/>
      <c r="H71" s="7" t="s">
        <v>265</v>
      </c>
      <c r="I71" s="8"/>
      <c r="J71" s="10"/>
      <c r="K71" s="7"/>
      <c r="L71" s="15"/>
      <c r="M71" s="15"/>
      <c r="N71" s="15"/>
      <c r="O71" s="22"/>
      <c r="P71" s="16"/>
    </row>
    <row r="72" spans="1:16" ht="20.25">
      <c r="A72" s="30">
        <f t="shared" si="3"/>
        <v>70</v>
      </c>
      <c r="B72" s="15"/>
      <c r="C72" s="15">
        <v>1</v>
      </c>
      <c r="D72" s="15">
        <v>1</v>
      </c>
      <c r="E72" s="7" t="s">
        <v>363</v>
      </c>
      <c r="F72" s="7" t="s">
        <v>263</v>
      </c>
      <c r="G72" s="9"/>
      <c r="H72" s="7" t="s">
        <v>285</v>
      </c>
      <c r="I72" s="8"/>
      <c r="J72" s="10"/>
      <c r="K72" s="7"/>
      <c r="L72" s="15"/>
      <c r="M72" s="15"/>
      <c r="N72" s="15"/>
      <c r="O72" s="22"/>
      <c r="P72" s="16"/>
    </row>
    <row r="73" spans="1:16" ht="20.25">
      <c r="A73" s="30">
        <f t="shared" si="3"/>
        <v>71</v>
      </c>
      <c r="B73" s="15">
        <v>1</v>
      </c>
      <c r="C73" s="15">
        <v>0</v>
      </c>
      <c r="D73" s="15"/>
      <c r="E73" s="7" t="s">
        <v>18</v>
      </c>
      <c r="F73" s="7" t="s">
        <v>181</v>
      </c>
      <c r="G73" s="9"/>
      <c r="H73" s="7" t="s">
        <v>184</v>
      </c>
      <c r="I73" s="8" t="s">
        <v>182</v>
      </c>
      <c r="J73" s="7"/>
      <c r="K73" s="7"/>
      <c r="L73" s="15"/>
      <c r="M73" s="15"/>
      <c r="N73" s="15"/>
      <c r="O73" s="22"/>
      <c r="P73" s="16"/>
    </row>
    <row r="74" spans="1:16" ht="20.25">
      <c r="A74" s="30">
        <f t="shared" si="3"/>
        <v>72</v>
      </c>
      <c r="B74" s="15">
        <v>1</v>
      </c>
      <c r="C74" s="15">
        <v>1</v>
      </c>
      <c r="D74" s="15">
        <v>1</v>
      </c>
      <c r="E74" s="7" t="s">
        <v>5</v>
      </c>
      <c r="F74" s="7" t="s">
        <v>17</v>
      </c>
      <c r="G74" s="9" t="s">
        <v>341</v>
      </c>
      <c r="H74" s="7" t="s">
        <v>71</v>
      </c>
      <c r="I74" s="8" t="s">
        <v>186</v>
      </c>
      <c r="J74" s="7"/>
      <c r="K74" s="7"/>
      <c r="L74" s="15"/>
      <c r="M74" s="15"/>
      <c r="N74" s="15"/>
      <c r="O74" s="40">
        <v>1</v>
      </c>
      <c r="P74" s="16"/>
    </row>
    <row r="75" spans="1:16" ht="20.25">
      <c r="A75" s="30">
        <f t="shared" si="3"/>
        <v>73</v>
      </c>
      <c r="B75" s="15">
        <v>1</v>
      </c>
      <c r="C75" s="15"/>
      <c r="D75" s="15"/>
      <c r="E75" s="7" t="s">
        <v>49</v>
      </c>
      <c r="F75" s="7" t="s">
        <v>230</v>
      </c>
      <c r="G75" s="9"/>
      <c r="H75" s="7"/>
      <c r="I75" s="8" t="s">
        <v>235</v>
      </c>
      <c r="J75" s="7"/>
      <c r="K75" s="7"/>
      <c r="L75" s="15"/>
      <c r="M75" s="15"/>
      <c r="N75" s="15"/>
      <c r="O75" s="22"/>
      <c r="P75" s="16"/>
    </row>
    <row r="76" spans="1:16" ht="20.25">
      <c r="A76" s="30">
        <f t="shared" si="3"/>
        <v>74</v>
      </c>
      <c r="B76" s="15">
        <v>1</v>
      </c>
      <c r="C76" s="15"/>
      <c r="D76" s="15"/>
      <c r="E76" s="7" t="s">
        <v>229</v>
      </c>
      <c r="F76" s="7" t="s">
        <v>189</v>
      </c>
      <c r="G76" s="9" t="s">
        <v>342</v>
      </c>
      <c r="H76" s="7" t="s">
        <v>188</v>
      </c>
      <c r="I76" s="8" t="s">
        <v>187</v>
      </c>
      <c r="J76" s="7"/>
      <c r="K76" s="7"/>
      <c r="L76" s="15"/>
      <c r="M76" s="15"/>
      <c r="N76" s="15"/>
      <c r="O76" s="22"/>
      <c r="P76" s="16"/>
    </row>
    <row r="77" spans="1:16" ht="20.25">
      <c r="A77" s="30">
        <f t="shared" si="3"/>
        <v>75</v>
      </c>
      <c r="B77" s="15">
        <v>1</v>
      </c>
      <c r="C77" s="15"/>
      <c r="D77" s="15">
        <v>1</v>
      </c>
      <c r="E77" s="7" t="s">
        <v>50</v>
      </c>
      <c r="F77" s="7" t="s">
        <v>107</v>
      </c>
      <c r="G77" s="9"/>
      <c r="H77" s="7" t="s">
        <v>108</v>
      </c>
      <c r="I77" s="8" t="s">
        <v>109</v>
      </c>
      <c r="J77" s="7"/>
      <c r="K77" s="7"/>
      <c r="L77" s="15"/>
      <c r="M77" s="15"/>
      <c r="N77" s="15"/>
      <c r="O77" s="22"/>
      <c r="P77" s="16"/>
    </row>
    <row r="78" spans="1:16" ht="20.25">
      <c r="A78" s="30">
        <f t="shared" si="3"/>
        <v>76</v>
      </c>
      <c r="B78" s="15">
        <v>1</v>
      </c>
      <c r="C78" s="15"/>
      <c r="D78" s="15"/>
      <c r="E78" s="7" t="s">
        <v>19</v>
      </c>
      <c r="F78" s="7" t="s">
        <v>106</v>
      </c>
      <c r="G78" s="9"/>
      <c r="H78" s="7" t="s">
        <v>68</v>
      </c>
      <c r="I78" s="14" t="s">
        <v>110</v>
      </c>
      <c r="J78" s="10" t="s">
        <v>251</v>
      </c>
      <c r="K78" s="7"/>
      <c r="L78" s="15"/>
      <c r="M78" s="15"/>
      <c r="N78" s="15"/>
      <c r="O78" s="22"/>
      <c r="P78" s="16"/>
    </row>
    <row r="79" spans="1:16" ht="20.25">
      <c r="A79" s="30">
        <f t="shared" si="3"/>
        <v>77</v>
      </c>
      <c r="B79" s="15">
        <v>1</v>
      </c>
      <c r="C79" s="15"/>
      <c r="D79" s="15"/>
      <c r="E79" s="7" t="s">
        <v>19</v>
      </c>
      <c r="F79" s="7" t="s">
        <v>365</v>
      </c>
      <c r="G79" s="9"/>
      <c r="H79" s="7" t="s">
        <v>367</v>
      </c>
      <c r="I79" s="14" t="s">
        <v>366</v>
      </c>
      <c r="J79" s="10"/>
      <c r="K79" s="7"/>
      <c r="L79" s="15"/>
      <c r="M79" s="15"/>
      <c r="N79" s="15"/>
      <c r="O79" s="22"/>
      <c r="P79" s="16"/>
    </row>
    <row r="80" spans="1:16" ht="20.25">
      <c r="A80" s="30">
        <f t="shared" si="3"/>
        <v>78</v>
      </c>
      <c r="B80" s="15">
        <v>1</v>
      </c>
      <c r="C80" s="15"/>
      <c r="D80" s="15"/>
      <c r="E80" s="7" t="s">
        <v>6</v>
      </c>
      <c r="F80" s="7" t="s">
        <v>72</v>
      </c>
      <c r="G80" s="9"/>
      <c r="H80" s="7" t="s">
        <v>68</v>
      </c>
      <c r="I80" s="14" t="s">
        <v>126</v>
      </c>
      <c r="J80" s="10" t="s">
        <v>145</v>
      </c>
      <c r="K80" s="7"/>
      <c r="L80" s="15"/>
      <c r="M80" s="15"/>
      <c r="N80" s="15"/>
      <c r="O80" s="22"/>
      <c r="P80" s="16"/>
    </row>
    <row r="81" spans="1:16" ht="20.25">
      <c r="A81" s="30">
        <f t="shared" si="3"/>
        <v>79</v>
      </c>
      <c r="B81" s="15">
        <v>1</v>
      </c>
      <c r="C81" s="15"/>
      <c r="D81" s="15"/>
      <c r="E81" s="7" t="s">
        <v>371</v>
      </c>
      <c r="F81" s="7" t="s">
        <v>368</v>
      </c>
      <c r="G81" s="9"/>
      <c r="H81" s="7" t="s">
        <v>369</v>
      </c>
      <c r="I81" s="14" t="s">
        <v>370</v>
      </c>
      <c r="J81" s="10"/>
      <c r="K81" s="7"/>
      <c r="L81" s="15"/>
      <c r="M81" s="15"/>
      <c r="N81" s="15"/>
      <c r="O81" s="22"/>
      <c r="P81" s="16"/>
    </row>
    <row r="82" spans="1:16" ht="20.25">
      <c r="A82" s="30">
        <f t="shared" si="3"/>
        <v>80</v>
      </c>
      <c r="B82" s="15"/>
      <c r="C82" s="15">
        <v>1</v>
      </c>
      <c r="D82" s="15">
        <v>1</v>
      </c>
      <c r="E82" s="7" t="s">
        <v>375</v>
      </c>
      <c r="F82" s="7" t="s">
        <v>372</v>
      </c>
      <c r="G82" s="9"/>
      <c r="H82" s="7" t="s">
        <v>374</v>
      </c>
      <c r="I82" s="14" t="s">
        <v>373</v>
      </c>
      <c r="J82" s="10"/>
      <c r="K82" s="7"/>
      <c r="L82" s="15"/>
      <c r="M82" s="15"/>
      <c r="N82" s="15"/>
      <c r="O82" s="22"/>
      <c r="P82" s="16"/>
    </row>
    <row r="83" spans="1:16" ht="20.25">
      <c r="A83" s="30">
        <f t="shared" si="3"/>
        <v>81</v>
      </c>
      <c r="B83" s="15"/>
      <c r="C83" s="15">
        <v>1</v>
      </c>
      <c r="D83" s="15">
        <v>1</v>
      </c>
      <c r="E83" s="7" t="s">
        <v>20</v>
      </c>
      <c r="F83" s="7" t="s">
        <v>357</v>
      </c>
      <c r="G83" s="9"/>
      <c r="H83" s="7" t="s">
        <v>146</v>
      </c>
      <c r="I83" s="8" t="s">
        <v>395</v>
      </c>
      <c r="J83" s="7" t="s">
        <v>396</v>
      </c>
      <c r="K83" s="7"/>
      <c r="L83" s="15"/>
      <c r="M83" s="15"/>
      <c r="N83" s="15"/>
      <c r="O83" s="22"/>
      <c r="P83" s="16"/>
    </row>
    <row r="84" spans="1:16" ht="20.25">
      <c r="A84" s="30">
        <f t="shared" si="3"/>
        <v>82</v>
      </c>
      <c r="B84" s="15"/>
      <c r="C84" s="15"/>
      <c r="D84" s="15"/>
      <c r="E84" s="7" t="s">
        <v>21</v>
      </c>
      <c r="F84" s="7" t="s">
        <v>400</v>
      </c>
      <c r="G84" s="9"/>
      <c r="H84" s="7" t="s">
        <v>397</v>
      </c>
      <c r="I84" s="8" t="s">
        <v>398</v>
      </c>
      <c r="J84" s="7" t="s">
        <v>399</v>
      </c>
      <c r="K84" s="7"/>
      <c r="L84" s="15"/>
      <c r="M84" s="15"/>
      <c r="N84" s="15"/>
      <c r="O84" s="22"/>
      <c r="P84" s="16"/>
    </row>
    <row r="85" spans="1:16" ht="20.25">
      <c r="A85" s="30">
        <f t="shared" si="3"/>
        <v>83</v>
      </c>
      <c r="B85" s="15"/>
      <c r="C85" s="15"/>
      <c r="D85" s="15"/>
      <c r="E85" s="7"/>
      <c r="F85" s="7" t="s">
        <v>412</v>
      </c>
      <c r="G85" s="9"/>
      <c r="H85" s="7"/>
      <c r="I85" s="14" t="s">
        <v>125</v>
      </c>
      <c r="J85" s="7"/>
      <c r="K85" s="7"/>
      <c r="L85" s="15"/>
      <c r="M85" s="15"/>
      <c r="N85" s="15"/>
      <c r="O85" s="22"/>
      <c r="P85" s="16"/>
    </row>
    <row r="86" spans="1:16" ht="20.25">
      <c r="A86" s="30">
        <f t="shared" si="3"/>
        <v>84</v>
      </c>
      <c r="B86" s="15">
        <v>2</v>
      </c>
      <c r="C86" s="15">
        <v>1</v>
      </c>
      <c r="D86" s="15">
        <v>1</v>
      </c>
      <c r="E86" s="7" t="s">
        <v>25</v>
      </c>
      <c r="F86" s="7" t="s">
        <v>117</v>
      </c>
      <c r="G86" s="9" t="s">
        <v>343</v>
      </c>
      <c r="H86" s="7" t="s">
        <v>413</v>
      </c>
      <c r="I86" s="14"/>
      <c r="J86" s="7"/>
      <c r="K86" s="7"/>
      <c r="L86" s="15"/>
      <c r="M86" s="15"/>
      <c r="N86" s="15"/>
      <c r="O86" s="22"/>
      <c r="P86" s="16"/>
    </row>
    <row r="87" spans="1:16" ht="20.25">
      <c r="A87" s="30">
        <f t="shared" si="3"/>
        <v>85</v>
      </c>
      <c r="B87" s="15"/>
      <c r="C87" s="15">
        <v>1</v>
      </c>
      <c r="D87" s="15">
        <v>1</v>
      </c>
      <c r="E87" s="7" t="s">
        <v>25</v>
      </c>
      <c r="F87" s="7" t="s">
        <v>267</v>
      </c>
      <c r="G87" s="9"/>
      <c r="H87" s="7" t="s">
        <v>269</v>
      </c>
      <c r="I87" s="14" t="s">
        <v>277</v>
      </c>
      <c r="J87" s="7"/>
      <c r="K87" s="7"/>
      <c r="L87" s="15"/>
      <c r="M87" s="15"/>
      <c r="N87" s="15"/>
      <c r="O87" s="22"/>
      <c r="P87" s="16"/>
    </row>
    <row r="88" spans="1:16" ht="20.25">
      <c r="A88" s="30">
        <f t="shared" si="3"/>
        <v>86</v>
      </c>
      <c r="B88" s="15"/>
      <c r="C88" s="15">
        <v>1</v>
      </c>
      <c r="D88" s="15">
        <v>0</v>
      </c>
      <c r="E88" s="7" t="s">
        <v>274</v>
      </c>
      <c r="F88" s="7" t="s">
        <v>268</v>
      </c>
      <c r="G88" s="9"/>
      <c r="H88" s="7" t="s">
        <v>270</v>
      </c>
      <c r="I88" s="14" t="s">
        <v>273</v>
      </c>
      <c r="J88" s="7" t="s">
        <v>276</v>
      </c>
      <c r="K88" s="7"/>
      <c r="L88" s="15"/>
      <c r="M88" s="15"/>
      <c r="N88" s="15"/>
      <c r="O88" s="22"/>
      <c r="P88" s="16"/>
    </row>
    <row r="89" spans="1:16" ht="20.25">
      <c r="A89" s="30">
        <f t="shared" si="3"/>
        <v>87</v>
      </c>
      <c r="B89" s="15"/>
      <c r="C89" s="15">
        <v>1</v>
      </c>
      <c r="D89" s="15">
        <v>0</v>
      </c>
      <c r="E89" s="7" t="s">
        <v>25</v>
      </c>
      <c r="F89" s="7" t="s">
        <v>271</v>
      </c>
      <c r="G89" s="9"/>
      <c r="H89" s="7" t="s">
        <v>272</v>
      </c>
      <c r="I89" s="14" t="s">
        <v>275</v>
      </c>
      <c r="J89" s="7"/>
      <c r="K89" s="7"/>
      <c r="L89" s="15"/>
      <c r="M89" s="15"/>
      <c r="N89" s="15"/>
      <c r="O89" s="22"/>
      <c r="P89" s="16"/>
    </row>
    <row r="90" spans="1:16" ht="20.25">
      <c r="A90" s="30">
        <f t="shared" si="3"/>
        <v>88</v>
      </c>
      <c r="B90" s="15">
        <v>1</v>
      </c>
      <c r="C90" s="15"/>
      <c r="D90" s="15"/>
      <c r="E90" s="7" t="s">
        <v>26</v>
      </c>
      <c r="F90" s="7" t="s">
        <v>355</v>
      </c>
      <c r="G90" s="9"/>
      <c r="H90" s="7" t="s">
        <v>356</v>
      </c>
      <c r="I90" s="8" t="s">
        <v>364</v>
      </c>
      <c r="J90" s="7"/>
      <c r="K90" s="7"/>
      <c r="L90" s="15"/>
      <c r="M90" s="15"/>
      <c r="N90" s="15"/>
      <c r="O90" s="22"/>
      <c r="P90" s="16"/>
    </row>
    <row r="91" spans="1:16" ht="20.25">
      <c r="A91" s="30">
        <f t="shared" si="3"/>
        <v>89</v>
      </c>
      <c r="B91" s="15">
        <v>1</v>
      </c>
      <c r="C91" s="15"/>
      <c r="D91" s="15"/>
      <c r="E91" s="7" t="s">
        <v>26</v>
      </c>
      <c r="F91" s="7" t="s">
        <v>115</v>
      </c>
      <c r="G91" s="9" t="s">
        <v>344</v>
      </c>
      <c r="H91" s="7" t="s">
        <v>113</v>
      </c>
      <c r="I91" s="7"/>
      <c r="J91" s="7"/>
      <c r="K91" s="7"/>
      <c r="L91" s="15"/>
      <c r="M91" s="15"/>
      <c r="N91" s="15"/>
      <c r="O91" s="22"/>
      <c r="P91" s="16"/>
    </row>
    <row r="92" spans="1:16" ht="20.25">
      <c r="A92" s="30">
        <f t="shared" si="3"/>
        <v>90</v>
      </c>
      <c r="B92" s="15">
        <v>1</v>
      </c>
      <c r="C92" s="15"/>
      <c r="D92" s="15"/>
      <c r="E92" s="7" t="s">
        <v>26</v>
      </c>
      <c r="F92" s="7" t="s">
        <v>116</v>
      </c>
      <c r="G92" s="9" t="s">
        <v>345</v>
      </c>
      <c r="H92" s="7" t="s">
        <v>114</v>
      </c>
      <c r="I92" s="7"/>
      <c r="J92" s="7"/>
      <c r="K92" s="7"/>
      <c r="L92" s="15"/>
      <c r="M92" s="15"/>
      <c r="N92" s="15"/>
      <c r="O92" s="22"/>
      <c r="P92" s="16"/>
    </row>
    <row r="93" spans="1:16" ht="20.25">
      <c r="A93" s="30">
        <f t="shared" si="3"/>
        <v>91</v>
      </c>
      <c r="B93" s="15">
        <v>2</v>
      </c>
      <c r="C93" s="15">
        <v>0</v>
      </c>
      <c r="D93" s="15"/>
      <c r="E93" s="7" t="s">
        <v>27</v>
      </c>
      <c r="F93" s="7" t="s">
        <v>28</v>
      </c>
      <c r="G93" s="9" t="s">
        <v>347</v>
      </c>
      <c r="H93" s="7" t="s">
        <v>167</v>
      </c>
      <c r="I93" s="14" t="s">
        <v>128</v>
      </c>
      <c r="J93" s="10" t="s">
        <v>168</v>
      </c>
      <c r="K93" s="7"/>
      <c r="L93" s="15"/>
      <c r="M93" s="15"/>
      <c r="N93" s="15"/>
      <c r="O93" s="22"/>
      <c r="P93" s="16"/>
    </row>
    <row r="94" spans="1:16" ht="20.25">
      <c r="A94" s="30">
        <f t="shared" si="3"/>
        <v>92</v>
      </c>
      <c r="B94" s="15">
        <v>1</v>
      </c>
      <c r="C94" s="15">
        <v>1</v>
      </c>
      <c r="D94" s="15">
        <v>1</v>
      </c>
      <c r="E94" s="7" t="s">
        <v>260</v>
      </c>
      <c r="F94" s="7" t="s">
        <v>166</v>
      </c>
      <c r="G94" s="9" t="s">
        <v>348</v>
      </c>
      <c r="H94" s="7" t="s">
        <v>69</v>
      </c>
      <c r="I94" s="8" t="s">
        <v>159</v>
      </c>
      <c r="J94" s="7" t="s">
        <v>158</v>
      </c>
      <c r="K94" s="7"/>
      <c r="L94" s="15"/>
      <c r="M94" s="15"/>
      <c r="N94" s="15"/>
      <c r="O94" s="22"/>
      <c r="P94" s="16"/>
    </row>
    <row r="95" spans="1:16" ht="20.25">
      <c r="A95" s="30">
        <f t="shared" si="3"/>
        <v>93</v>
      </c>
      <c r="B95" s="15">
        <v>1</v>
      </c>
      <c r="C95" s="15">
        <v>1</v>
      </c>
      <c r="D95" s="15">
        <v>1</v>
      </c>
      <c r="E95" s="7" t="s">
        <v>260</v>
      </c>
      <c r="F95" s="7" t="s">
        <v>160</v>
      </c>
      <c r="G95" s="9" t="s">
        <v>349</v>
      </c>
      <c r="H95" s="7" t="s">
        <v>161</v>
      </c>
      <c r="I95" s="8"/>
      <c r="J95" s="7" t="s">
        <v>162</v>
      </c>
      <c r="K95" s="7"/>
      <c r="L95" s="15"/>
      <c r="M95" s="15"/>
      <c r="N95" s="15"/>
      <c r="O95" s="22"/>
      <c r="P95" s="16"/>
    </row>
    <row r="96" spans="1:16" ht="20.25">
      <c r="A96" s="30">
        <f t="shared" si="3"/>
        <v>94</v>
      </c>
      <c r="B96" s="15"/>
      <c r="C96" s="15">
        <v>1</v>
      </c>
      <c r="D96" s="15"/>
      <c r="E96" s="7" t="s">
        <v>260</v>
      </c>
      <c r="F96" s="7"/>
      <c r="G96" s="9"/>
      <c r="H96" s="7"/>
      <c r="I96" s="8"/>
      <c r="J96" s="7"/>
      <c r="K96" s="7"/>
      <c r="L96" s="15"/>
      <c r="M96" s="15"/>
      <c r="N96" s="15"/>
      <c r="O96" s="22"/>
      <c r="P96" s="16"/>
    </row>
    <row r="97" spans="1:16" ht="20.25">
      <c r="A97" s="30">
        <f t="shared" si="3"/>
        <v>95</v>
      </c>
      <c r="B97" s="15">
        <v>1</v>
      </c>
      <c r="C97" s="15">
        <v>1</v>
      </c>
      <c r="D97" s="15">
        <v>1</v>
      </c>
      <c r="E97" s="7" t="s">
        <v>261</v>
      </c>
      <c r="F97" s="7" t="s">
        <v>163</v>
      </c>
      <c r="G97" s="9" t="s">
        <v>350</v>
      </c>
      <c r="H97" s="7" t="s">
        <v>164</v>
      </c>
      <c r="I97" s="7"/>
      <c r="J97" s="7" t="s">
        <v>165</v>
      </c>
      <c r="K97" s="7"/>
      <c r="L97" s="15"/>
      <c r="M97" s="15"/>
      <c r="N97" s="15"/>
      <c r="O97" s="22"/>
      <c r="P97" s="16"/>
    </row>
    <row r="98" spans="1:16" ht="20.25">
      <c r="A98" s="30">
        <f t="shared" si="3"/>
        <v>96</v>
      </c>
      <c r="B98" s="15">
        <v>1</v>
      </c>
      <c r="C98" s="15"/>
      <c r="D98" s="15"/>
      <c r="E98" s="7" t="s">
        <v>29</v>
      </c>
      <c r="F98" s="7" t="s">
        <v>111</v>
      </c>
      <c r="G98" s="9" t="s">
        <v>346</v>
      </c>
      <c r="H98" s="7" t="s">
        <v>112</v>
      </c>
      <c r="I98" s="8" t="s">
        <v>236</v>
      </c>
      <c r="J98" s="7" t="s">
        <v>252</v>
      </c>
      <c r="K98" s="7"/>
      <c r="L98" s="15"/>
      <c r="M98" s="15"/>
      <c r="N98" s="15"/>
      <c r="O98" s="22"/>
      <c r="P98" s="16"/>
    </row>
    <row r="99" spans="1:16" ht="20.25">
      <c r="A99" s="30">
        <f t="shared" si="3"/>
        <v>97</v>
      </c>
      <c r="B99" s="15">
        <v>1</v>
      </c>
      <c r="C99" s="15"/>
      <c r="D99" s="15">
        <v>1</v>
      </c>
      <c r="E99" s="7" t="s">
        <v>254</v>
      </c>
      <c r="F99" s="7"/>
      <c r="G99" s="9"/>
      <c r="H99" s="7"/>
      <c r="I99" s="8" t="s">
        <v>255</v>
      </c>
      <c r="J99" s="7"/>
      <c r="K99" s="7"/>
      <c r="L99" s="15"/>
      <c r="M99" s="15"/>
      <c r="N99" s="15"/>
      <c r="O99" s="22"/>
      <c r="P99" s="16"/>
    </row>
    <row r="100" spans="1:16" ht="20.25">
      <c r="A100" s="30">
        <f t="shared" si="3"/>
        <v>98</v>
      </c>
      <c r="B100" s="15"/>
      <c r="C100" s="15">
        <v>1</v>
      </c>
      <c r="D100" s="15">
        <v>1</v>
      </c>
      <c r="E100" s="7" t="s">
        <v>393</v>
      </c>
      <c r="F100" s="7" t="s">
        <v>406</v>
      </c>
      <c r="G100" s="9"/>
      <c r="H100" s="7" t="s">
        <v>407</v>
      </c>
      <c r="I100" s="8"/>
      <c r="J100" s="7" t="s">
        <v>408</v>
      </c>
      <c r="K100" s="7"/>
      <c r="L100" s="15"/>
      <c r="M100" s="15"/>
      <c r="N100" s="15"/>
      <c r="O100" s="22"/>
      <c r="P100" s="16"/>
    </row>
    <row r="101" spans="1:16" ht="20.25">
      <c r="A101" s="30">
        <f t="shared" si="3"/>
        <v>99</v>
      </c>
      <c r="B101" s="15"/>
      <c r="C101" s="15">
        <v>1</v>
      </c>
      <c r="D101" s="15"/>
      <c r="E101" s="7" t="s">
        <v>393</v>
      </c>
      <c r="F101" s="7" t="s">
        <v>394</v>
      </c>
      <c r="G101" s="9"/>
      <c r="H101" s="7"/>
      <c r="I101" s="8"/>
      <c r="J101" s="7"/>
      <c r="K101" s="7"/>
      <c r="L101" s="15"/>
      <c r="M101" s="15"/>
      <c r="N101" s="15"/>
      <c r="O101" s="22"/>
      <c r="P101" s="16"/>
    </row>
    <row r="102" spans="1:16" ht="20.25">
      <c r="A102" s="30">
        <f t="shared" si="3"/>
        <v>100</v>
      </c>
      <c r="B102" s="15">
        <v>1</v>
      </c>
      <c r="C102" s="15"/>
      <c r="D102" s="15"/>
      <c r="E102" s="7" t="s">
        <v>383</v>
      </c>
      <c r="F102" s="7" t="s">
        <v>379</v>
      </c>
      <c r="G102" s="9"/>
      <c r="H102" s="7" t="s">
        <v>381</v>
      </c>
      <c r="I102" s="8" t="s">
        <v>380</v>
      </c>
      <c r="J102" s="7" t="s">
        <v>382</v>
      </c>
      <c r="K102" s="7"/>
      <c r="L102" s="15"/>
      <c r="M102" s="15"/>
      <c r="N102" s="15"/>
      <c r="O102" s="22"/>
      <c r="P102" s="16"/>
    </row>
    <row r="103" spans="1:16" ht="20.25">
      <c r="A103" s="30">
        <f t="shared" si="3"/>
        <v>101</v>
      </c>
      <c r="B103" s="15">
        <v>1</v>
      </c>
      <c r="C103" s="15">
        <v>0</v>
      </c>
      <c r="D103" s="15"/>
      <c r="E103" s="7" t="s">
        <v>259</v>
      </c>
      <c r="F103" s="7" t="s">
        <v>256</v>
      </c>
      <c r="G103" s="9"/>
      <c r="H103" s="7" t="s">
        <v>69</v>
      </c>
      <c r="I103" s="8" t="s">
        <v>257</v>
      </c>
      <c r="J103" s="8" t="s">
        <v>221</v>
      </c>
      <c r="K103" s="7"/>
      <c r="L103" s="15"/>
      <c r="M103" s="15"/>
      <c r="N103" s="15"/>
      <c r="O103" s="22"/>
      <c r="P103" s="16"/>
    </row>
    <row r="104" spans="1:16" ht="20.25">
      <c r="A104" s="30">
        <f t="shared" si="3"/>
        <v>102</v>
      </c>
      <c r="B104" s="15">
        <v>1</v>
      </c>
      <c r="C104" s="15">
        <v>1</v>
      </c>
      <c r="D104" s="15">
        <v>1</v>
      </c>
      <c r="E104" s="7" t="s">
        <v>259</v>
      </c>
      <c r="F104" s="7" t="s">
        <v>258</v>
      </c>
      <c r="G104" s="9"/>
      <c r="H104" s="7" t="s">
        <v>376</v>
      </c>
      <c r="I104" s="8" t="s">
        <v>247</v>
      </c>
      <c r="J104" s="7" t="s">
        <v>238</v>
      </c>
      <c r="K104" s="7"/>
      <c r="L104" s="15"/>
      <c r="M104" s="15"/>
      <c r="N104" s="15"/>
      <c r="O104" s="40">
        <v>1</v>
      </c>
      <c r="P104" s="16"/>
    </row>
    <row r="105" spans="1:16" ht="20.25">
      <c r="A105" s="30">
        <f t="shared" si="3"/>
        <v>103</v>
      </c>
      <c r="B105" s="15">
        <v>1</v>
      </c>
      <c r="C105" s="15"/>
      <c r="D105" s="15"/>
      <c r="E105" s="7" t="s">
        <v>35</v>
      </c>
      <c r="F105" s="7"/>
      <c r="G105" s="9"/>
      <c r="H105" s="7"/>
      <c r="I105" s="8" t="s">
        <v>222</v>
      </c>
      <c r="J105" s="7"/>
      <c r="K105" s="7"/>
      <c r="L105" s="15"/>
      <c r="M105" s="15"/>
      <c r="N105" s="15"/>
      <c r="O105" s="22"/>
      <c r="P105" s="16"/>
    </row>
    <row r="106" spans="1:16" ht="20.25">
      <c r="A106" s="30">
        <f t="shared" si="3"/>
        <v>104</v>
      </c>
      <c r="B106" s="15">
        <v>1</v>
      </c>
      <c r="C106" s="15"/>
      <c r="D106" s="15"/>
      <c r="E106" s="7" t="s">
        <v>36</v>
      </c>
      <c r="F106" s="7"/>
      <c r="G106" s="9"/>
      <c r="H106" s="7"/>
      <c r="I106" s="8" t="s">
        <v>223</v>
      </c>
      <c r="J106" s="7"/>
      <c r="K106" s="7"/>
      <c r="L106" s="15"/>
      <c r="M106" s="15"/>
      <c r="N106" s="15"/>
      <c r="O106" s="22"/>
      <c r="P106" s="16"/>
    </row>
    <row r="107" spans="1:16" ht="20.25">
      <c r="A107" s="30">
        <f t="shared" si="3"/>
        <v>105</v>
      </c>
      <c r="B107" s="15">
        <v>1</v>
      </c>
      <c r="C107" s="15"/>
      <c r="D107" s="15"/>
      <c r="E107" s="7" t="s">
        <v>47</v>
      </c>
      <c r="F107" s="7"/>
      <c r="G107" s="9"/>
      <c r="H107" s="7"/>
      <c r="I107" s="14" t="s">
        <v>224</v>
      </c>
      <c r="J107" s="7"/>
      <c r="K107" s="7"/>
      <c r="L107" s="15"/>
      <c r="M107" s="15"/>
      <c r="N107" s="15"/>
      <c r="O107" s="22"/>
      <c r="P107" s="16"/>
    </row>
    <row r="108" spans="1:16" ht="20.25">
      <c r="A108" s="30">
        <f t="shared" si="3"/>
        <v>106</v>
      </c>
      <c r="B108" s="15">
        <v>1</v>
      </c>
      <c r="C108" s="15"/>
      <c r="D108" s="15">
        <v>1</v>
      </c>
      <c r="E108" s="7" t="s">
        <v>225</v>
      </c>
      <c r="F108" s="7" t="s">
        <v>48</v>
      </c>
      <c r="G108" s="9" t="s">
        <v>351</v>
      </c>
      <c r="H108" s="7" t="s">
        <v>204</v>
      </c>
      <c r="I108" s="8" t="s">
        <v>248</v>
      </c>
      <c r="J108" s="7" t="s">
        <v>227</v>
      </c>
      <c r="K108" s="7"/>
      <c r="L108" s="15"/>
      <c r="M108" s="15"/>
      <c r="N108" s="15"/>
      <c r="O108" s="22"/>
      <c r="P108" s="16"/>
    </row>
    <row r="109" spans="1:16" ht="20.25">
      <c r="A109" s="30">
        <f t="shared" si="3"/>
        <v>107</v>
      </c>
      <c r="B109" s="15">
        <v>1</v>
      </c>
      <c r="C109" s="15">
        <v>1</v>
      </c>
      <c r="D109" s="15"/>
      <c r="E109" s="7" t="s">
        <v>241</v>
      </c>
      <c r="F109" s="7" t="s">
        <v>243</v>
      </c>
      <c r="G109" s="9"/>
      <c r="H109" s="7" t="s">
        <v>240</v>
      </c>
      <c r="I109" s="8" t="s">
        <v>242</v>
      </c>
      <c r="J109" s="7"/>
      <c r="K109" s="7"/>
      <c r="L109" s="15"/>
      <c r="M109" s="15"/>
      <c r="N109" s="15"/>
      <c r="O109" s="22"/>
      <c r="P109" s="16"/>
    </row>
    <row r="110" spans="1:16" ht="20.25">
      <c r="A110" s="30">
        <f t="shared" si="3"/>
        <v>108</v>
      </c>
      <c r="B110" s="15"/>
      <c r="C110" s="15"/>
      <c r="D110" s="15"/>
      <c r="E110" s="7"/>
      <c r="F110" s="7" t="s">
        <v>239</v>
      </c>
      <c r="G110" s="9"/>
      <c r="H110" s="7" t="s">
        <v>230</v>
      </c>
      <c r="I110" s="8"/>
      <c r="J110" s="7"/>
      <c r="K110" s="7"/>
      <c r="L110" s="15"/>
      <c r="M110" s="15"/>
      <c r="N110" s="15"/>
      <c r="O110" s="22"/>
      <c r="P110" s="16"/>
    </row>
    <row r="111" spans="1:16" ht="20.25">
      <c r="A111" s="30">
        <f t="shared" si="3"/>
        <v>109</v>
      </c>
      <c r="B111" s="15"/>
      <c r="C111" s="15">
        <v>1</v>
      </c>
      <c r="D111" s="15"/>
      <c r="E111" s="7" t="s">
        <v>404</v>
      </c>
      <c r="F111" s="7"/>
      <c r="G111" s="9"/>
      <c r="H111" s="7"/>
      <c r="I111" s="8"/>
      <c r="J111" s="7"/>
      <c r="K111" s="7"/>
      <c r="L111" s="15"/>
      <c r="M111" s="15"/>
      <c r="N111" s="15"/>
      <c r="O111" s="22"/>
      <c r="P111" s="16"/>
    </row>
    <row r="112" spans="1:16" ht="20.25">
      <c r="A112" s="30">
        <f t="shared" si="3"/>
        <v>110</v>
      </c>
      <c r="B112" s="15"/>
      <c r="C112" s="15">
        <v>1</v>
      </c>
      <c r="D112" s="15"/>
      <c r="E112" s="7" t="s">
        <v>401</v>
      </c>
      <c r="F112" s="7"/>
      <c r="G112" s="9"/>
      <c r="H112" s="7"/>
      <c r="I112" s="8"/>
      <c r="J112" s="7"/>
      <c r="K112" s="7"/>
      <c r="L112" s="15"/>
      <c r="M112" s="15"/>
      <c r="N112" s="15"/>
      <c r="O112" s="22"/>
      <c r="P112" s="16"/>
    </row>
    <row r="113" spans="1:16" ht="20.25">
      <c r="A113" s="30">
        <f t="shared" si="3"/>
        <v>111</v>
      </c>
      <c r="B113" s="15">
        <v>1</v>
      </c>
      <c r="C113" s="15">
        <v>1</v>
      </c>
      <c r="D113" s="15">
        <v>1</v>
      </c>
      <c r="E113" s="7" t="s">
        <v>32</v>
      </c>
      <c r="F113" s="7" t="s">
        <v>33</v>
      </c>
      <c r="G113" s="9" t="s">
        <v>352</v>
      </c>
      <c r="H113" s="7" t="s">
        <v>131</v>
      </c>
      <c r="I113" s="14" t="s">
        <v>129</v>
      </c>
      <c r="J113" s="7" t="s">
        <v>390</v>
      </c>
      <c r="K113" s="7"/>
      <c r="L113" s="15"/>
      <c r="M113" s="15"/>
      <c r="N113" s="15"/>
      <c r="O113" s="22"/>
      <c r="P113" s="16"/>
    </row>
    <row r="114" spans="1:16" ht="20.25">
      <c r="A114" s="30">
        <f t="shared" si="3"/>
        <v>112</v>
      </c>
      <c r="B114" s="15">
        <v>1</v>
      </c>
      <c r="C114" s="15">
        <v>1</v>
      </c>
      <c r="D114" s="15">
        <v>1</v>
      </c>
      <c r="E114" s="7" t="s">
        <v>32</v>
      </c>
      <c r="F114" s="7" t="s">
        <v>34</v>
      </c>
      <c r="G114" s="9" t="s">
        <v>353</v>
      </c>
      <c r="H114" s="7" t="s">
        <v>132</v>
      </c>
      <c r="I114" s="14" t="s">
        <v>130</v>
      </c>
      <c r="J114" s="7" t="s">
        <v>391</v>
      </c>
      <c r="K114" s="7"/>
      <c r="L114" s="15"/>
      <c r="M114" s="15"/>
      <c r="N114" s="15"/>
      <c r="O114" s="40">
        <v>1</v>
      </c>
      <c r="P114" s="16"/>
    </row>
    <row r="115" spans="1:16" ht="20.25">
      <c r="A115" s="30">
        <f t="shared" si="3"/>
        <v>113</v>
      </c>
      <c r="B115" s="15">
        <v>1</v>
      </c>
      <c r="C115" s="15">
        <v>1</v>
      </c>
      <c r="D115" s="15">
        <v>1</v>
      </c>
      <c r="E115" s="7" t="s">
        <v>32</v>
      </c>
      <c r="F115" s="7" t="s">
        <v>231</v>
      </c>
      <c r="G115" s="9" t="s">
        <v>354</v>
      </c>
      <c r="H115" s="7" t="s">
        <v>131</v>
      </c>
      <c r="I115" s="14"/>
      <c r="J115" s="7"/>
      <c r="K115" s="7"/>
      <c r="L115" s="15"/>
      <c r="M115" s="15"/>
      <c r="N115" s="15"/>
      <c r="O115" s="22"/>
      <c r="P115" s="16"/>
    </row>
    <row r="116" spans="1:16" ht="20.25">
      <c r="A116" s="30">
        <f t="shared" si="3"/>
        <v>114</v>
      </c>
      <c r="B116" s="15">
        <v>1</v>
      </c>
      <c r="C116" s="15">
        <v>1</v>
      </c>
      <c r="D116" s="15">
        <v>1</v>
      </c>
      <c r="E116" s="7" t="s">
        <v>32</v>
      </c>
      <c r="F116" s="7" t="s">
        <v>232</v>
      </c>
      <c r="G116" s="9"/>
      <c r="H116" s="7" t="s">
        <v>131</v>
      </c>
      <c r="I116" s="7"/>
      <c r="J116" s="7"/>
      <c r="K116" s="7"/>
      <c r="L116" s="15"/>
      <c r="M116" s="15"/>
      <c r="N116" s="15"/>
      <c r="O116" s="22"/>
      <c r="P116" s="16"/>
    </row>
    <row r="117" spans="1:16" ht="21" thickBot="1">
      <c r="A117" s="33">
        <f t="shared" si="3"/>
        <v>115</v>
      </c>
      <c r="B117" s="17"/>
      <c r="C117" s="17"/>
      <c r="D117" s="17"/>
      <c r="E117" s="18" t="s">
        <v>387</v>
      </c>
      <c r="F117" s="18"/>
      <c r="G117" s="19"/>
      <c r="H117" s="18"/>
      <c r="I117" s="20" t="s">
        <v>388</v>
      </c>
      <c r="J117" s="18" t="s">
        <v>389</v>
      </c>
      <c r="K117" s="18"/>
      <c r="L117" s="17"/>
      <c r="M117" s="17"/>
      <c r="N117" s="17"/>
      <c r="O117" s="23"/>
      <c r="P117" s="21"/>
    </row>
    <row r="118" spans="1:16" ht="21" thickBot="1">
      <c r="A118" s="2"/>
      <c r="B118" s="37">
        <f>SUM(B3:B116)</f>
        <v>93</v>
      </c>
      <c r="C118" s="38">
        <f>SUM(C3:C116)</f>
        <v>84</v>
      </c>
      <c r="D118" s="39">
        <f>SUM(D3:D116)</f>
        <v>79</v>
      </c>
      <c r="E118" s="1"/>
      <c r="F118" s="1"/>
      <c r="G118" s="4"/>
      <c r="H118" s="1"/>
      <c r="I118" s="1"/>
      <c r="J118" s="1"/>
      <c r="K118" s="1"/>
      <c r="M118" s="2"/>
      <c r="N118" s="2"/>
      <c r="O118" s="38">
        <f>SUM(O3:O116)</f>
        <v>6</v>
      </c>
      <c r="P118" s="1"/>
    </row>
    <row r="119" spans="1:4" ht="20.25">
      <c r="A119" s="2"/>
      <c r="B119" s="2"/>
      <c r="C119" s="2"/>
      <c r="D119" s="2"/>
    </row>
    <row r="120" spans="12:16" ht="20.25">
      <c r="L120" s="34">
        <f>SUM(L21:L116)</f>
        <v>632</v>
      </c>
      <c r="M120" s="34">
        <f>SUM(M21:M116)</f>
        <v>450</v>
      </c>
      <c r="N120" s="34">
        <f>SUM(N21:N116)</f>
        <v>910</v>
      </c>
      <c r="P120" s="3">
        <f>SUM(P3:P63)</f>
        <v>300</v>
      </c>
    </row>
    <row r="121" spans="5:9" ht="20.25">
      <c r="E121" s="3" t="s">
        <v>40</v>
      </c>
      <c r="I121" s="36">
        <v>100</v>
      </c>
    </row>
    <row r="122" spans="5:13" ht="20.25">
      <c r="E122" s="3" t="s">
        <v>193</v>
      </c>
      <c r="F122" s="3" t="s">
        <v>253</v>
      </c>
      <c r="I122" s="36">
        <v>1600</v>
      </c>
      <c r="M122" s="34">
        <f>SUM(L120:N120)</f>
        <v>1992</v>
      </c>
    </row>
    <row r="123" spans="5:9" ht="20.25">
      <c r="E123" s="3" t="s">
        <v>244</v>
      </c>
      <c r="I123" s="36">
        <v>120</v>
      </c>
    </row>
    <row r="124" spans="5:9" ht="20.25">
      <c r="E124" s="3" t="s">
        <v>191</v>
      </c>
      <c r="I124" s="36">
        <f>M120</f>
        <v>450</v>
      </c>
    </row>
    <row r="125" spans="5:9" ht="20.25">
      <c r="E125" s="3" t="s">
        <v>192</v>
      </c>
      <c r="I125" s="36">
        <f>N120</f>
        <v>910</v>
      </c>
    </row>
    <row r="126" spans="5:9" ht="20.25">
      <c r="E126" s="3" t="s">
        <v>194</v>
      </c>
      <c r="I126" s="36">
        <f>L120</f>
        <v>632</v>
      </c>
    </row>
    <row r="127" spans="5:9" ht="20.25">
      <c r="E127" s="3" t="s">
        <v>195</v>
      </c>
      <c r="I127" s="36">
        <f>P120</f>
        <v>300</v>
      </c>
    </row>
    <row r="128" spans="5:9" ht="20.25">
      <c r="E128" s="3" t="s">
        <v>196</v>
      </c>
      <c r="I128" s="36">
        <f>SUM(I121:I127)</f>
        <v>4112</v>
      </c>
    </row>
    <row r="129" spans="5:9" ht="20.25">
      <c r="E129" s="3" t="s">
        <v>205</v>
      </c>
      <c r="I129" s="36">
        <f>-Q20</f>
        <v>-200</v>
      </c>
    </row>
    <row r="130" spans="5:9" ht="20.25">
      <c r="E130" s="3" t="s">
        <v>197</v>
      </c>
      <c r="I130" s="36">
        <f>I128+I129</f>
        <v>3912</v>
      </c>
    </row>
    <row r="131" ht="20.25">
      <c r="I131" s="36">
        <v>1.4</v>
      </c>
    </row>
    <row r="132" spans="9:10" ht="20.25">
      <c r="I132" s="36">
        <f>I130/I131</f>
        <v>2794.2857142857147</v>
      </c>
      <c r="J132" s="3" t="s">
        <v>41</v>
      </c>
    </row>
    <row r="133" spans="5:10" ht="20.25">
      <c r="E133" s="3" t="s">
        <v>42</v>
      </c>
      <c r="I133" s="36">
        <v>2000</v>
      </c>
      <c r="J133" s="3" t="s">
        <v>41</v>
      </c>
    </row>
    <row r="134" ht="20.25">
      <c r="I134" s="36">
        <f>I132-I133</f>
        <v>794.2857142857147</v>
      </c>
    </row>
  </sheetData>
  <hyperlinks>
    <hyperlink ref="I77" r:id="rId1" display="y.wang@ifad.org"/>
    <hyperlink ref="I78" r:id="rId2" display="etienne.careme@fao.org"/>
    <hyperlink ref="I98" r:id="rId3" display="yaren_yim@wvi.org"/>
    <hyperlink ref="I43" r:id="rId4" display="nou_ramy@yahoo.com"/>
    <hyperlink ref="I23" r:id="rId5" display="ttongheng@yahoo.com"/>
    <hyperlink ref="I80" r:id="rId6" display="cavac1@live.com"/>
    <hyperlink ref="I17" r:id="rId7" display="brun@gret.org"/>
    <hyperlink ref="I93" r:id="rId8" display="ung.kotaru@ecosorn.org"/>
    <hyperlink ref="I113" r:id="rId9" display="phirun@cdri.forum.org.kh"/>
    <hyperlink ref="I114" r:id="rId10" display="dararath@cdri.forum.org.kh"/>
    <hyperlink ref="I16" r:id="rId11" display="khimsophanna@online.com.kh"/>
    <hyperlink ref="I15" r:id="rId12" display="sophattang@gmail.com"/>
    <hyperlink ref="I20" r:id="rId13" display="trythuon@yahoo.com"/>
    <hyperlink ref="I14" r:id="rId14" display="deligne@gret.org"/>
    <hyperlink ref="I3" r:id="rId15" display="longpiseth@gmail.com"/>
    <hyperlink ref="I4" r:id="rId16" display="sophak.seng@gmail.com"/>
    <hyperlink ref="I5" r:id="rId17" display="sokkanhnha@gmail.com"/>
    <hyperlink ref="I18" r:id="rId18" display="012700277@mobitel.com.kh"/>
    <hyperlink ref="I22" r:id="rId19" display="veasnap@online.com.kh"/>
    <hyperlink ref="I94" r:id="rId20" display="bunheng@humantranslation.org"/>
    <hyperlink ref="I73" r:id="rId21" display="Lea.JENIN@ec.europa.eu"/>
    <hyperlink ref="I69" r:id="rId22" display="muongs@afd.fr"/>
    <hyperlink ref="I74" r:id="rId23" display="plong@adb.org"/>
    <hyperlink ref="I76" r:id="rId24" display="kariyanmei@gmail.com"/>
    <hyperlink ref="I105" r:id="rId25" display="sbkresearch@online.com.kh"/>
    <hyperlink ref="I106" r:id="rId26" display="info.aruna@arunatechnology.com"/>
    <hyperlink ref="I107" r:id="rId27" display="cadtis@gmail.com"/>
    <hyperlink ref="I75" r:id="rId28" display="mthol@worldbank.org"/>
    <hyperlink ref="I109" r:id="rId29" display="phiromnong@yahoo.com"/>
    <hyperlink ref="I104" r:id="rId30" display="jykampot@mfone.com.kh"/>
    <hyperlink ref="I108" r:id="rId31" display="suonseng@online.com.kh"/>
    <hyperlink ref="I19" r:id="rId32" display="langchanthea@online.com.kh"/>
    <hyperlink ref="I99" r:id="rId33" display="care.cam@care-cambodia.org"/>
    <hyperlink ref="I90" r:id="rId34" display="sachak_p@yahoo.com"/>
    <hyperlink ref="I79" r:id="rId35" display="Tim.Ekin@fao.org"/>
    <hyperlink ref="I81" r:id="rId36" display="meisner@aciar.gov.au"/>
    <hyperlink ref="J103" r:id="rId37" display="sbkresearch@online.com.kh"/>
    <hyperlink ref="I103" r:id="rId38" display="sachak_p@yahoo.com"/>
    <hyperlink ref="I102" r:id="rId39" display="gianni@online.com.kh"/>
    <hyperlink ref="I117" r:id="rId40" display="info@ide-cambodia.org"/>
    <hyperlink ref="I83" r:id="rId41" display="ihara-a@camnet.com.kh"/>
    <hyperlink ref="I84" r:id="rId42" display="y10958@yooshin.co.kr"/>
    <hyperlink ref="I85" r:id="rId43" display="atbott@yahoo.com"/>
  </hyperlinks>
  <printOptions/>
  <pageMargins left="0.46" right="0.51" top="0.43" bottom="0.45" header="0.2" footer="0.17"/>
  <pageSetup fitToHeight="3" fitToWidth="2" horizontalDpi="600" verticalDpi="600" orientation="portrait" scale="67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GRET-SKY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GRET-SKY</dc:creator>
  <cp:keywords/>
  <dc:description/>
  <cp:lastModifiedBy>GRET-SKY</cp:lastModifiedBy>
  <cp:lastPrinted>2010-03-19T01:14:46Z</cp:lastPrinted>
  <dcterms:created xsi:type="dcterms:W3CDTF">2010-02-04T09:06:19Z</dcterms:created>
  <dcterms:modified xsi:type="dcterms:W3CDTF">2010-03-28T06:13:53Z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